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3"/>
  </bookViews>
  <sheets>
    <sheet name="IS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<sst xmlns="http://schemas.openxmlformats.org/spreadsheetml/2006/main" count="260" uniqueCount="178">
  <si>
    <t>UNAUDITED CONDENSED CONSOLIDATED INCOME STATEMENT</t>
  </si>
  <si>
    <t>RM'000</t>
  </si>
  <si>
    <t>Revenue</t>
  </si>
  <si>
    <t>Cost Of Sales</t>
  </si>
  <si>
    <t>Gross Profit</t>
  </si>
  <si>
    <t xml:space="preserve"> </t>
  </si>
  <si>
    <t>Other Operating Income</t>
  </si>
  <si>
    <t>Finance Costs</t>
  </si>
  <si>
    <t>Profit Before Taxation</t>
  </si>
  <si>
    <t>Taxation</t>
  </si>
  <si>
    <t>Minority Interests</t>
  </si>
  <si>
    <t xml:space="preserve">  </t>
  </si>
  <si>
    <t>(The unaudited Condensed Consolidated Income Statement should be read in conjunction with</t>
  </si>
  <si>
    <t>(UNAUDITED)</t>
  </si>
  <si>
    <t>(AUDITED)</t>
  </si>
  <si>
    <t>RM' 000</t>
  </si>
  <si>
    <t>Property, Plant &amp; Equipment</t>
  </si>
  <si>
    <t>Land Held For Development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</si>
  <si>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</si>
  <si>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</si>
  <si>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</si>
  <si>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</si>
  <si>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</si>
  <si>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</si>
  <si>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</si>
  <si>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</si>
  <si>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</si>
  <si>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Provision for taxation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</si>
  <si>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</si>
  <si>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</si>
  <si>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</si>
  <si>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</si>
  <si>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</si>
  <si>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Minority Interest</t>
  </si>
  <si>
    <t xml:space="preserve">Deferred Taxation </t>
  </si>
  <si>
    <t>Net Assets Per Share (RM)</t>
  </si>
  <si>
    <t>(The unaudited Condensed Consolidated Balance Sheets should be read in conjunction with</t>
  </si>
  <si>
    <t>CASH FLOWS FROM OPERATING ACTIVITIES</t>
  </si>
  <si>
    <t>Adjustments for :-</t>
  </si>
  <si>
    <t xml:space="preserve">Depreciation </t>
  </si>
  <si>
    <t>Interest expense</t>
  </si>
  <si>
    <t>Bad debt written off</t>
  </si>
  <si>
    <t>Interest income</t>
  </si>
  <si>
    <t>Operating Profit Before Working Capital Changes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</si>
  <si>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</si>
  <si>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</si>
  <si>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</si>
  <si>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</si>
  <si>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</si>
  <si>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</si>
  <si>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</si>
  <si>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</si>
  <si>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</si>
  <si>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</si>
  <si>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</si>
  <si>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</si>
  <si>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</si>
  <si>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</si>
  <si>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</si>
  <si>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</si>
  <si>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</si>
  <si>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</si>
  <si>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</si>
  <si>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</si>
  <si>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</si>
  <si>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</si>
  <si>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</si>
  <si>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</si>
  <si>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</si>
  <si>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</si>
  <si>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</si>
  <si>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</si>
  <si>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</si>
  <si>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</si>
  <si>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</si>
  <si>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</si>
  <si>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</si>
  <si>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</si>
  <si>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</si>
  <si>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</si>
  <si>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(The unaudited Condensed Consolidated Statement Of Changes In Equity should be read in conjunction with</t>
  </si>
  <si>
    <t>MILUX CORPORATION BERHAD</t>
  </si>
  <si>
    <t>Dividends</t>
  </si>
  <si>
    <t>Dividend paid</t>
  </si>
  <si>
    <t>(Gain)/Loss on disposal of property, plant and equipments</t>
  </si>
  <si>
    <t>Income tax refunded</t>
  </si>
  <si>
    <t>Purchase of other investments</t>
  </si>
  <si>
    <t>Placement of deposits</t>
  </si>
  <si>
    <t>Effects of changes in exchange rates</t>
  </si>
  <si>
    <t>Net Cash (Used In)/from Investing Activities</t>
  </si>
  <si>
    <t>statement</t>
  </si>
  <si>
    <t>Bank Borrowings</t>
  </si>
  <si>
    <t>Amortisation of R&amp;D expenses</t>
  </si>
  <si>
    <t>Proceeds from disposal of other investments</t>
  </si>
  <si>
    <t>Withdrawal of deposits with licensed banks</t>
  </si>
  <si>
    <t>Fixed deposits with licensed bank( Note 1)</t>
  </si>
  <si>
    <t>Note 1</t>
  </si>
  <si>
    <t>Individual Quarter</t>
  </si>
  <si>
    <t>Cumulative Quarter</t>
  </si>
  <si>
    <t>Profit for the period</t>
  </si>
  <si>
    <t>Attributable to:</t>
  </si>
  <si>
    <t>Equity Holders of the parent</t>
  </si>
  <si>
    <t>Profit For The Period</t>
  </si>
  <si>
    <t>Earnings per share attributable to equity</t>
  </si>
  <si>
    <t>holders of the parent:</t>
  </si>
  <si>
    <t>- Basic (sen)</t>
  </si>
  <si>
    <t>- Diluted (sen)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</si>
  <si>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</si>
  <si>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</si>
  <si>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</si>
  <si>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</si>
  <si>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</si>
  <si>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</si>
  <si>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</si>
  <si>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Total Liabilities</t>
  </si>
  <si>
    <t>TOTAL EQUITY AND LIABILITIES</t>
  </si>
  <si>
    <t>Fixed Deposits with licensed bank</t>
  </si>
  <si>
    <t>Sub-Total</t>
  </si>
  <si>
    <t>Minority</t>
  </si>
  <si>
    <t>Interest</t>
  </si>
  <si>
    <t xml:space="preserve">Total </t>
  </si>
  <si>
    <t>Equity</t>
  </si>
  <si>
    <t>RM '000</t>
  </si>
  <si>
    <r>
      <t xml:space="preserve">&lt;--------- </t>
    </r>
    <r>
      <rPr>
        <i/>
        <sz val="10"/>
        <rFont val="Arial"/>
        <family val="2"/>
      </rPr>
      <t>Attributable to equity holders of the parent----------------&gt;</t>
    </r>
  </si>
  <si>
    <t>At 1 September 2006</t>
  </si>
  <si>
    <t>Issue of shares pursuant to exercise of ESOS</t>
  </si>
  <si>
    <t>Net Profit for the period</t>
  </si>
  <si>
    <t xml:space="preserve">Net (loss)/gain not recognised in income </t>
  </si>
  <si>
    <t>Administrative expenses</t>
  </si>
  <si>
    <t>Selling &amp; Distribution expenses</t>
  </si>
  <si>
    <t>Profit before taxation</t>
  </si>
  <si>
    <t>Long-Term Borrowings</t>
  </si>
  <si>
    <t>Adjustment for unrealised gain on closing inventories</t>
  </si>
  <si>
    <t>Repayment of term loans</t>
  </si>
  <si>
    <t>Bank Overdrafts</t>
  </si>
  <si>
    <t>Pledged to licenced banks for banking facilities</t>
  </si>
  <si>
    <t>Goodwill on consolidation</t>
  </si>
  <si>
    <t>&lt;------ Non Distributable ------&gt;</t>
  </si>
  <si>
    <t>3 MONTHS ENDED</t>
  </si>
  <si>
    <t>CONDENSED CONSOLIDATED BALANCE SHEETS</t>
  </si>
  <si>
    <t>AS AT END OF</t>
  </si>
  <si>
    <t>CURRENT QUARTER</t>
  </si>
  <si>
    <t>AS AT PRECEDING</t>
  </si>
  <si>
    <t>FINANCIAL YEAR END</t>
  </si>
  <si>
    <t>UNAUDITED CONDENSED CONSOLIDATED CASH FLOW STATEMENTS</t>
  </si>
  <si>
    <t>2006/2007</t>
  </si>
  <si>
    <t>CONDENSED STATEMENTS OF CHANGES IN EQUITY</t>
  </si>
  <si>
    <t xml:space="preserve">MILUX CORPORATION BERHAD </t>
  </si>
  <si>
    <t>2007</t>
  </si>
  <si>
    <t>the Annual Financial Report for the year ended 31 August 2007)</t>
  </si>
  <si>
    <t>31 AUGUST 2007</t>
  </si>
  <si>
    <t>2007/2008</t>
  </si>
  <si>
    <t>At 1 September 2007</t>
  </si>
  <si>
    <t>Prepaid land leases</t>
  </si>
  <si>
    <t>Assets held for sale</t>
  </si>
  <si>
    <t>Government grant</t>
  </si>
  <si>
    <t>Amortisation of capital grant</t>
  </si>
  <si>
    <t>Minority interest</t>
  </si>
  <si>
    <t>Net (loss)/gains not recognised in the income</t>
  </si>
  <si>
    <t>2008</t>
  </si>
  <si>
    <t>Minority interest realised</t>
  </si>
  <si>
    <t>Foreign exchange fluctuation realised</t>
  </si>
  <si>
    <t>Receivables</t>
  </si>
  <si>
    <t>Payables</t>
  </si>
  <si>
    <t>Proceeds from disposal of quoted investment</t>
  </si>
  <si>
    <t>Proceeds from term loan</t>
  </si>
  <si>
    <t xml:space="preserve">Placement of fixed deposits </t>
  </si>
  <si>
    <t>FOR THE PERIOD ENDED 31 MAY 2008</t>
  </si>
  <si>
    <t>31 MAY</t>
  </si>
  <si>
    <t>9 MONTHS ENDED</t>
  </si>
  <si>
    <t>31 MAY 2008</t>
  </si>
  <si>
    <t>Property,plant &amp; Equipment written off</t>
  </si>
  <si>
    <t>Bankers Acceptance</t>
  </si>
  <si>
    <t>31 MAY 2007</t>
  </si>
  <si>
    <t>9 months ended 31 May 2007</t>
  </si>
  <si>
    <t>At 31 May 2007</t>
  </si>
  <si>
    <t>Current 9 months ended 31 May 2008</t>
  </si>
  <si>
    <t>At 31 May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</si>
</sst>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_(* #,##0.0_);_(* \(#,##0.0\);_(* &quot;-&quot;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0"/>
      <color indexed="20"/>
      <name val="Arial"/>
      <family val="0"/>
    </font>
    <font>
      <sz val="12"/>
      <color indexed="20"/>
      <name val="Times New Roman"/>
      <family val="1"/>
    </font>
    <font>
      <sz val="12"/>
      <color indexed="2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0" fontId="3" fillId="0" borderId="10" xfId="0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164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42" applyNumberFormat="1" applyFont="1" applyAlignment="1">
      <alignment horizontal="center"/>
    </xf>
    <xf numFmtId="164" fontId="2" fillId="0" borderId="0" xfId="42" applyNumberFormat="1" applyFont="1" applyAlignment="1" quotePrefix="1">
      <alignment horizontal="right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10" fillId="0" borderId="0" xfId="42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10" fillId="0" borderId="0" xfId="42" applyNumberFormat="1" applyFont="1" applyBorder="1" applyAlignment="1">
      <alignment horizontal="right"/>
    </xf>
    <xf numFmtId="164" fontId="13" fillId="0" borderId="0" xfId="42" applyNumberFormat="1" applyFont="1" applyAlignment="1">
      <alignment/>
    </xf>
    <xf numFmtId="3" fontId="2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 horizontal="center"/>
    </xf>
    <xf numFmtId="164" fontId="2" fillId="0" borderId="13" xfId="42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164" fontId="2" fillId="0" borderId="14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 horizontal="right"/>
    </xf>
    <xf numFmtId="43" fontId="2" fillId="0" borderId="0" xfId="42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2" xfId="42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41" fontId="2" fillId="0" borderId="15" xfId="0" applyNumberFormat="1" applyFont="1" applyBorder="1" applyAlignment="1">
      <alignment horizontal="right"/>
    </xf>
    <xf numFmtId="164" fontId="2" fillId="0" borderId="15" xfId="42" applyNumberFormat="1" applyFont="1" applyBorder="1" applyAlignment="1">
      <alignment horizontal="right"/>
    </xf>
    <xf numFmtId="164" fontId="2" fillId="0" borderId="14" xfId="42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2" fillId="0" borderId="14" xfId="42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5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4" fontId="1" fillId="0" borderId="0" xfId="42" applyNumberFormat="1" applyFont="1" applyFill="1" applyBorder="1" applyAlignment="1">
      <alignment/>
    </xf>
    <xf numFmtId="164" fontId="1" fillId="0" borderId="11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right"/>
    </xf>
    <xf numFmtId="164" fontId="3" fillId="0" borderId="13" xfId="42" applyNumberFormat="1" applyFont="1" applyFill="1" applyBorder="1" applyAlignment="1">
      <alignment/>
    </xf>
    <xf numFmtId="164" fontId="3" fillId="0" borderId="14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164" fontId="3" fillId="0" borderId="0" xfId="42" applyNumberFormat="1" applyFont="1" applyFill="1" applyAlignment="1">
      <alignment horizontal="center"/>
    </xf>
    <xf numFmtId="164" fontId="5" fillId="0" borderId="13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3" fillId="0" borderId="1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 quotePrefix="1">
      <alignment horizontal="right"/>
    </xf>
    <xf numFmtId="164" fontId="0" fillId="0" borderId="0" xfId="42" applyNumberFormat="1" applyFont="1" applyAlignment="1">
      <alignment/>
    </xf>
    <xf numFmtId="164" fontId="1" fillId="0" borderId="10" xfId="42" applyNumberFormat="1" applyFont="1" applyFill="1" applyBorder="1" applyAlignment="1">
      <alignment/>
    </xf>
    <xf numFmtId="0" fontId="24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164" fontId="3" fillId="0" borderId="12" xfId="42" applyNumberFormat="1" applyFont="1" applyFill="1" applyBorder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Fill="1" applyAlignment="1">
      <alignment horizontal="right"/>
    </xf>
    <xf numFmtId="164" fontId="3" fillId="0" borderId="10" xfId="42" applyNumberFormat="1" applyFont="1" applyFill="1" applyBorder="1" applyAlignment="1">
      <alignment horizontal="right"/>
    </xf>
    <xf numFmtId="164" fontId="3" fillId="0" borderId="15" xfId="42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15" xfId="0" applyNumberFormat="1" applyFont="1" applyFill="1" applyBorder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42" applyNumberFormat="1" applyFont="1" applyAlignment="1">
      <alignment/>
    </xf>
    <xf numFmtId="41" fontId="3" fillId="0" borderId="0" xfId="42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42" applyNumberFormat="1" applyFont="1" applyAlignment="1">
      <alignment horizontal="right"/>
    </xf>
    <xf numFmtId="41" fontId="3" fillId="0" borderId="0" xfId="42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3" fillId="0" borderId="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164" fontId="3" fillId="0" borderId="14" xfId="42" applyNumberFormat="1" applyFont="1" applyBorder="1" applyAlignment="1">
      <alignment horizontal="right"/>
    </xf>
    <xf numFmtId="41" fontId="3" fillId="0" borderId="14" xfId="42" applyNumberFormat="1" applyFont="1" applyBorder="1" applyAlignment="1">
      <alignment/>
    </xf>
    <xf numFmtId="164" fontId="3" fillId="0" borderId="14" xfId="42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1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67075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33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524250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47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7051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49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27813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49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457575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49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4086225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49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48387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49</xdr:row>
      <xdr:rowOff>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6048375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49</xdr:row>
      <xdr:rowOff>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63627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326707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36</xdr:row>
      <xdr:rowOff>66675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35242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58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27051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58</xdr:row>
      <xdr:rowOff>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27813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58</xdr:row>
      <xdr:rowOff>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3457575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58</xdr:row>
      <xdr:rowOff>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4086225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58</xdr:row>
      <xdr:rowOff>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4838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58</xdr:row>
      <xdr:rowOff>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550545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58</xdr:row>
      <xdr:rowOff>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362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47</xdr:row>
      <xdr:rowOff>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3381375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4010025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47</xdr:row>
      <xdr:rowOff>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47625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47</xdr:row>
      <xdr:rowOff>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542925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47</xdr:row>
      <xdr:rowOff>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2865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58</xdr:row>
      <xdr:rowOff>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3457575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58</xdr:row>
      <xdr:rowOff>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4086225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58</xdr:row>
      <xdr:rowOff>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4838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58</xdr:row>
      <xdr:rowOff>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50545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58</xdr:row>
      <xdr:rowOff>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6362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58</xdr:row>
      <xdr:rowOff>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6362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58</xdr:row>
      <xdr:rowOff>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6362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76200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6362700" y="788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58</xdr:row>
      <xdr:rowOff>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27813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58</xdr:row>
      <xdr:rowOff>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3457575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58</xdr:row>
      <xdr:rowOff>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4086225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58</xdr:row>
      <xdr:rowOff>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4838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58</xdr:row>
      <xdr:rowOff>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048375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58</xdr:row>
      <xdr:rowOff>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362700" y="915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19</xdr:row>
      <xdr:rowOff>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27813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19</xdr:row>
      <xdr:rowOff>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34575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19</xdr:row>
      <xdr:rowOff>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408622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18</xdr:row>
      <xdr:rowOff>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48672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19</xdr:row>
      <xdr:rowOff>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0483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19</xdr:row>
      <xdr:rowOff>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22</xdr:row>
      <xdr:rowOff>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21</xdr:row>
      <xdr:rowOff>0</xdr:rowOff>
    </xdr:from>
    <xdr:ext cx="76200" cy="581025"/>
    <xdr:sp>
      <xdr:nvSpPr>
        <xdr:cNvPr id="45" name="Text Box 43"/>
        <xdr:cNvSpPr txBox="1">
          <a:spLocks noChangeArrowheads="1"/>
        </xdr:cNvSpPr>
      </xdr:nvSpPr>
      <xdr:spPr>
        <a:xfrm>
          <a:off x="6362700" y="34099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24</xdr:row>
      <xdr:rowOff>0</xdr:rowOff>
    </xdr:from>
    <xdr:ext cx="76200" cy="390525"/>
    <xdr:sp>
      <xdr:nvSpPr>
        <xdr:cNvPr id="46" name="Text Box 44"/>
        <xdr:cNvSpPr txBox="1">
          <a:spLocks noChangeArrowheads="1"/>
        </xdr:cNvSpPr>
      </xdr:nvSpPr>
      <xdr:spPr>
        <a:xfrm>
          <a:off x="6362700" y="36004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I17" sqref="I17"/>
    </sheetView>
  </sheetViews>
  <sheetFormatPr defaultColWidth="9.140625" defaultRowHeight="12.75"/>
  <cols>
    <col min="3" max="3" width="16.8515625" style="0" customWidth="1"/>
    <col min="4" max="4" width="15.28125" style="44" customWidth="1"/>
    <col min="5" max="5" width="14.28125" style="101" customWidth="1"/>
    <col min="6" max="6" width="14.140625" style="44" customWidth="1"/>
    <col min="7" max="7" width="14.421875" style="101" customWidth="1"/>
    <col min="8" max="8" width="13.421875" style="0" customWidth="1"/>
    <col min="9" max="9" width="12.57421875" style="0" customWidth="1"/>
    <col min="10" max="10" width="12.7109375" style="0" customWidth="1"/>
  </cols>
  <sheetData>
    <row r="1" spans="1:8" ht="15.75">
      <c r="A1" s="1" t="s">
        <v>147</v>
      </c>
      <c r="B1" s="1"/>
      <c r="C1" s="1"/>
      <c r="D1" s="1"/>
      <c r="E1" s="99"/>
      <c r="F1" s="1"/>
      <c r="G1" s="100"/>
      <c r="H1" s="2"/>
    </row>
    <row r="2" spans="1:8" ht="15.75">
      <c r="A2" s="1" t="s">
        <v>0</v>
      </c>
      <c r="B2" s="1"/>
      <c r="C2" s="1"/>
      <c r="D2" s="1"/>
      <c r="E2" s="99"/>
      <c r="F2" s="1"/>
      <c r="G2" s="100"/>
      <c r="H2" s="2"/>
    </row>
    <row r="3" spans="1:8" ht="15.75">
      <c r="A3" s="1" t="s">
        <v>167</v>
      </c>
      <c r="B3" s="1"/>
      <c r="C3" s="1"/>
      <c r="D3" s="1"/>
      <c r="E3" s="99"/>
      <c r="F3" s="1"/>
      <c r="G3" s="100"/>
      <c r="H3" s="2"/>
    </row>
    <row r="4" spans="1:8" ht="15">
      <c r="A4" s="2"/>
      <c r="B4" s="2"/>
      <c r="C4" s="2"/>
      <c r="D4" s="2"/>
      <c r="E4" s="100"/>
      <c r="F4" s="2"/>
      <c r="G4" s="100"/>
      <c r="H4" s="2"/>
    </row>
    <row r="5" spans="1:8" ht="15">
      <c r="A5" s="2"/>
      <c r="B5" s="2"/>
      <c r="C5" s="2"/>
      <c r="H5" s="2"/>
    </row>
    <row r="6" spans="1:8" ht="15">
      <c r="A6" s="2"/>
      <c r="B6" s="2"/>
      <c r="C6" s="2"/>
      <c r="D6" s="164" t="s">
        <v>97</v>
      </c>
      <c r="E6" s="164"/>
      <c r="F6" s="164" t="s">
        <v>98</v>
      </c>
      <c r="G6" s="164"/>
      <c r="H6" s="2"/>
    </row>
    <row r="7" spans="1:8" ht="15">
      <c r="A7" s="2"/>
      <c r="B7" s="2"/>
      <c r="C7" s="2"/>
      <c r="D7" s="164" t="s">
        <v>138</v>
      </c>
      <c r="E7" s="164"/>
      <c r="F7" s="164" t="s">
        <v>169</v>
      </c>
      <c r="G7" s="164"/>
      <c r="H7" s="2"/>
    </row>
    <row r="8" spans="1:8" ht="15">
      <c r="A8" s="2"/>
      <c r="B8" s="2"/>
      <c r="C8" s="2"/>
      <c r="D8" s="165" t="s">
        <v>168</v>
      </c>
      <c r="E8" s="165"/>
      <c r="F8" s="165" t="s">
        <v>168</v>
      </c>
      <c r="G8" s="165"/>
      <c r="H8" s="2"/>
    </row>
    <row r="9" spans="1:8" ht="15">
      <c r="A9" s="2"/>
      <c r="B9" s="2"/>
      <c r="C9" s="2"/>
      <c r="D9" s="156" t="s">
        <v>159</v>
      </c>
      <c r="E9" s="156" t="s">
        <v>148</v>
      </c>
      <c r="F9" s="156" t="s">
        <v>159</v>
      </c>
      <c r="G9" s="156" t="s">
        <v>148</v>
      </c>
      <c r="H9" s="2"/>
    </row>
    <row r="10" spans="1:12" ht="15">
      <c r="A10" s="2"/>
      <c r="B10" s="2"/>
      <c r="C10" s="2"/>
      <c r="D10" s="157" t="s">
        <v>1</v>
      </c>
      <c r="E10" s="157" t="s">
        <v>1</v>
      </c>
      <c r="F10" s="157" t="s">
        <v>1</v>
      </c>
      <c r="G10" s="157" t="s">
        <v>1</v>
      </c>
      <c r="H10" s="2"/>
      <c r="I10" s="159"/>
      <c r="J10" s="159"/>
      <c r="K10" s="159"/>
      <c r="L10" s="159"/>
    </row>
    <row r="11" spans="1:12" ht="15">
      <c r="A11" s="2"/>
      <c r="B11" s="2"/>
      <c r="C11" s="2"/>
      <c r="D11" s="55"/>
      <c r="E11" s="55"/>
      <c r="F11" s="55"/>
      <c r="G11" s="55"/>
      <c r="H11" s="2"/>
      <c r="I11" s="159"/>
      <c r="J11" s="159"/>
      <c r="K11" s="159"/>
      <c r="L11" s="159"/>
    </row>
    <row r="12" spans="1:12" ht="15.75">
      <c r="A12" s="2" t="s">
        <v>2</v>
      </c>
      <c r="B12" s="2"/>
      <c r="C12" s="2"/>
      <c r="D12" s="104">
        <v>28803</v>
      </c>
      <c r="E12" s="56">
        <v>20475</v>
      </c>
      <c r="F12" s="104">
        <v>88466</v>
      </c>
      <c r="G12" s="56">
        <v>64872</v>
      </c>
      <c r="H12" s="2"/>
      <c r="I12" s="104"/>
      <c r="J12" s="158"/>
      <c r="K12" s="159"/>
      <c r="L12" s="160"/>
    </row>
    <row r="13" spans="1:12" ht="15.75">
      <c r="A13" s="2"/>
      <c r="B13" s="2"/>
      <c r="C13" s="2"/>
      <c r="D13" s="104"/>
      <c r="E13" s="56"/>
      <c r="F13" s="104"/>
      <c r="G13" s="56"/>
      <c r="H13" s="2"/>
      <c r="I13" s="104"/>
      <c r="J13" s="158"/>
      <c r="K13" s="159"/>
      <c r="L13" s="159"/>
    </row>
    <row r="14" spans="1:12" ht="15.75">
      <c r="A14" s="2" t="s">
        <v>3</v>
      </c>
      <c r="B14" s="2"/>
      <c r="C14" s="2"/>
      <c r="D14" s="124">
        <v>-21750</v>
      </c>
      <c r="E14" s="58">
        <v>-15263</v>
      </c>
      <c r="F14" s="124">
        <v>-67317</v>
      </c>
      <c r="G14" s="58">
        <v>-49390</v>
      </c>
      <c r="H14" s="2"/>
      <c r="I14" s="104"/>
      <c r="J14" s="158"/>
      <c r="K14" s="159"/>
      <c r="L14" s="160"/>
    </row>
    <row r="15" spans="1:12" ht="15.75">
      <c r="A15" s="2"/>
      <c r="B15" s="2"/>
      <c r="C15" s="2"/>
      <c r="D15" s="104"/>
      <c r="E15" s="56"/>
      <c r="F15" s="104"/>
      <c r="G15" s="56"/>
      <c r="H15" s="2"/>
      <c r="I15" s="104"/>
      <c r="J15" s="158"/>
      <c r="K15" s="159"/>
      <c r="L15" s="159"/>
    </row>
    <row r="16" spans="1:12" ht="15.75">
      <c r="A16" s="18" t="s">
        <v>4</v>
      </c>
      <c r="B16" s="2"/>
      <c r="C16" s="2"/>
      <c r="D16" s="104">
        <f>D12+D14</f>
        <v>7053</v>
      </c>
      <c r="E16" s="56">
        <f>SUM(E12:E15)</f>
        <v>5212</v>
      </c>
      <c r="F16" s="104">
        <f>F12+F14</f>
        <v>21149</v>
      </c>
      <c r="G16" s="56">
        <f>SUM(G12:G15)</f>
        <v>15482</v>
      </c>
      <c r="H16" s="2"/>
      <c r="I16" s="104"/>
      <c r="J16" s="158"/>
      <c r="K16" s="159"/>
      <c r="L16" s="160"/>
    </row>
    <row r="17" spans="1:12" ht="15.75">
      <c r="A17" s="2"/>
      <c r="B17" s="2"/>
      <c r="C17" s="2"/>
      <c r="D17" s="104"/>
      <c r="E17" s="56"/>
      <c r="F17" s="104"/>
      <c r="G17" s="56"/>
      <c r="H17" s="2"/>
      <c r="I17" s="104"/>
      <c r="J17" s="158"/>
      <c r="K17" s="159"/>
      <c r="L17" s="159"/>
    </row>
    <row r="18" spans="1:12" ht="15.75">
      <c r="A18" s="2" t="s">
        <v>6</v>
      </c>
      <c r="B18" s="2"/>
      <c r="C18" s="2"/>
      <c r="D18" s="104">
        <v>74</v>
      </c>
      <c r="E18" s="56">
        <v>106</v>
      </c>
      <c r="F18" s="104">
        <v>476</v>
      </c>
      <c r="G18" s="56">
        <v>332</v>
      </c>
      <c r="H18" s="2"/>
      <c r="I18" s="104"/>
      <c r="J18" s="158"/>
      <c r="K18" s="159"/>
      <c r="L18" s="160"/>
    </row>
    <row r="19" spans="1:12" ht="15.75">
      <c r="A19" s="2"/>
      <c r="B19" s="2"/>
      <c r="C19" s="2"/>
      <c r="D19" s="104"/>
      <c r="E19" s="56"/>
      <c r="F19" s="104"/>
      <c r="G19" s="56"/>
      <c r="H19" s="2"/>
      <c r="I19" s="104"/>
      <c r="J19" s="158"/>
      <c r="K19" s="159"/>
      <c r="L19" s="159"/>
    </row>
    <row r="20" spans="1:12" ht="15.75">
      <c r="A20" s="2" t="s">
        <v>128</v>
      </c>
      <c r="B20" s="2"/>
      <c r="C20" s="2"/>
      <c r="D20" s="104">
        <v>-3138</v>
      </c>
      <c r="E20" s="56">
        <v>-2678</v>
      </c>
      <c r="F20" s="104">
        <v>-10444</v>
      </c>
      <c r="G20" s="56">
        <v>-8725</v>
      </c>
      <c r="H20" s="2"/>
      <c r="I20" s="104"/>
      <c r="J20" s="158"/>
      <c r="K20" s="159"/>
      <c r="L20" s="160"/>
    </row>
    <row r="21" spans="1:12" ht="15.75">
      <c r="A21" s="2"/>
      <c r="B21" s="2"/>
      <c r="C21" s="2"/>
      <c r="D21" s="104"/>
      <c r="E21" s="56"/>
      <c r="F21" s="104"/>
      <c r="G21" s="56"/>
      <c r="H21" s="2"/>
      <c r="I21" s="104"/>
      <c r="J21" s="158"/>
      <c r="K21" s="159"/>
      <c r="L21" s="159"/>
    </row>
    <row r="22" spans="1:12" ht="15.75">
      <c r="A22" s="2" t="s">
        <v>129</v>
      </c>
      <c r="B22" s="2"/>
      <c r="C22" s="2"/>
      <c r="D22" s="104">
        <v>-1029</v>
      </c>
      <c r="E22" s="161">
        <v>-1106</v>
      </c>
      <c r="F22" s="104">
        <v>-3700</v>
      </c>
      <c r="G22" s="56">
        <v>-2842</v>
      </c>
      <c r="H22" s="2"/>
      <c r="I22" s="104"/>
      <c r="J22" s="158"/>
      <c r="K22" s="159"/>
      <c r="L22" s="160"/>
    </row>
    <row r="23" spans="1:12" ht="15.75">
      <c r="A23" s="2"/>
      <c r="B23" s="2"/>
      <c r="C23" s="2"/>
      <c r="D23" s="104"/>
      <c r="E23" s="56"/>
      <c r="F23" s="104"/>
      <c r="G23" s="56"/>
      <c r="H23" s="2"/>
      <c r="I23" s="104"/>
      <c r="J23" s="158"/>
      <c r="K23" s="159"/>
      <c r="L23" s="159"/>
    </row>
    <row r="24" spans="1:12" ht="15.75">
      <c r="A24" s="2" t="s">
        <v>7</v>
      </c>
      <c r="B24" s="2"/>
      <c r="C24" s="2"/>
      <c r="D24" s="124">
        <v>-315</v>
      </c>
      <c r="E24" s="58">
        <v>-258</v>
      </c>
      <c r="F24" s="124">
        <v>-970</v>
      </c>
      <c r="G24" s="58">
        <v>-591</v>
      </c>
      <c r="H24" s="2"/>
      <c r="I24" s="104"/>
      <c r="J24" s="158"/>
      <c r="K24" s="159"/>
      <c r="L24" s="160"/>
    </row>
    <row r="25" spans="1:12" ht="15.75">
      <c r="A25" s="2"/>
      <c r="B25" s="2"/>
      <c r="C25" s="2"/>
      <c r="D25" s="104"/>
      <c r="E25" s="56"/>
      <c r="F25" s="104"/>
      <c r="G25" s="56"/>
      <c r="H25" s="2"/>
      <c r="I25" s="104"/>
      <c r="J25" s="158"/>
      <c r="K25" s="159"/>
      <c r="L25" s="159"/>
    </row>
    <row r="26" spans="1:12" ht="15.75">
      <c r="A26" s="18" t="s">
        <v>130</v>
      </c>
      <c r="B26" s="2"/>
      <c r="C26" s="2"/>
      <c r="D26" s="104">
        <f>SUM(D16:D25)</f>
        <v>2645</v>
      </c>
      <c r="E26" s="56">
        <f>SUM(E15:E25)</f>
        <v>1276</v>
      </c>
      <c r="F26" s="104">
        <f>SUM(F16:F25)</f>
        <v>6511</v>
      </c>
      <c r="G26" s="56">
        <f>SUM(G16:G25)</f>
        <v>3656</v>
      </c>
      <c r="H26" s="2"/>
      <c r="I26" s="104"/>
      <c r="J26" s="158"/>
      <c r="K26" s="159"/>
      <c r="L26" s="160"/>
    </row>
    <row r="27" spans="1:12" ht="15.75">
      <c r="A27" s="2"/>
      <c r="B27" s="2"/>
      <c r="C27" s="2"/>
      <c r="D27" s="104"/>
      <c r="E27" s="56"/>
      <c r="F27" s="104"/>
      <c r="G27" s="56"/>
      <c r="H27" s="2"/>
      <c r="I27" s="104"/>
      <c r="J27" s="158"/>
      <c r="K27" s="159"/>
      <c r="L27" s="159"/>
    </row>
    <row r="28" spans="1:12" ht="15.75">
      <c r="A28" s="2" t="s">
        <v>9</v>
      </c>
      <c r="B28" s="2"/>
      <c r="C28" s="2"/>
      <c r="D28" s="104">
        <v>-532</v>
      </c>
      <c r="E28" s="56">
        <v>-272</v>
      </c>
      <c r="F28" s="104">
        <v>-1395</v>
      </c>
      <c r="G28" s="56">
        <v>-867</v>
      </c>
      <c r="H28" s="2"/>
      <c r="I28" s="104"/>
      <c r="J28" s="158"/>
      <c r="K28" s="159"/>
      <c r="L28" s="160"/>
    </row>
    <row r="29" spans="1:12" ht="15.75">
      <c r="A29" s="2"/>
      <c r="B29" s="2"/>
      <c r="C29" s="2"/>
      <c r="D29" s="105"/>
      <c r="E29" s="59"/>
      <c r="F29" s="105"/>
      <c r="G29" s="59"/>
      <c r="H29" s="2"/>
      <c r="I29" s="104"/>
      <c r="J29" s="158"/>
      <c r="K29" s="159"/>
      <c r="L29" s="159"/>
    </row>
    <row r="30" spans="1:12" ht="16.5" thickBot="1">
      <c r="A30" s="18" t="s">
        <v>99</v>
      </c>
      <c r="B30" s="2"/>
      <c r="C30" s="2"/>
      <c r="D30" s="106">
        <f>D26+D28</f>
        <v>2113</v>
      </c>
      <c r="E30" s="60">
        <f>E26+E28</f>
        <v>1004</v>
      </c>
      <c r="F30" s="106">
        <f>SUM(F26:F29)</f>
        <v>5116</v>
      </c>
      <c r="G30" s="60">
        <f>G26+G28</f>
        <v>2789</v>
      </c>
      <c r="H30" s="2"/>
      <c r="I30" s="104"/>
      <c r="J30" s="158"/>
      <c r="K30" s="159"/>
      <c r="L30" s="160"/>
    </row>
    <row r="31" spans="1:12" ht="15.75">
      <c r="A31" s="2"/>
      <c r="B31" s="2"/>
      <c r="C31" s="2"/>
      <c r="D31" s="104"/>
      <c r="E31" s="56"/>
      <c r="F31" s="104"/>
      <c r="G31" s="56"/>
      <c r="H31" s="2"/>
      <c r="I31" s="104"/>
      <c r="J31" s="158"/>
      <c r="K31" s="159"/>
      <c r="L31" s="159"/>
    </row>
    <row r="32" spans="1:12" ht="15.75">
      <c r="A32" s="2" t="s">
        <v>100</v>
      </c>
      <c r="B32" s="2"/>
      <c r="C32" s="2"/>
      <c r="D32" s="104"/>
      <c r="E32" s="56"/>
      <c r="F32" s="104"/>
      <c r="G32" s="56"/>
      <c r="H32" s="2"/>
      <c r="I32" s="104"/>
      <c r="J32" s="158"/>
      <c r="K32" s="159"/>
      <c r="L32" s="159"/>
    </row>
    <row r="33" spans="1:12" ht="15.75">
      <c r="A33" s="2" t="s">
        <v>101</v>
      </c>
      <c r="B33" s="2"/>
      <c r="C33" s="2"/>
      <c r="D33" s="104">
        <v>2139</v>
      </c>
      <c r="E33" s="56">
        <v>1036</v>
      </c>
      <c r="F33" s="104">
        <v>5203</v>
      </c>
      <c r="G33" s="56">
        <v>2806</v>
      </c>
      <c r="H33" s="2"/>
      <c r="I33" s="104"/>
      <c r="J33" s="158"/>
      <c r="K33" s="159"/>
      <c r="L33" s="159"/>
    </row>
    <row r="34" spans="1:12" ht="15.75">
      <c r="A34" s="2" t="s">
        <v>10</v>
      </c>
      <c r="B34" s="2"/>
      <c r="C34" s="2"/>
      <c r="D34" s="104">
        <v>-26</v>
      </c>
      <c r="E34" s="56">
        <v>-32</v>
      </c>
      <c r="F34" s="104">
        <v>-87</v>
      </c>
      <c r="G34" s="56">
        <v>-17</v>
      </c>
      <c r="H34" s="2"/>
      <c r="I34" s="104"/>
      <c r="J34" s="158"/>
      <c r="K34" s="159"/>
      <c r="L34" s="160"/>
    </row>
    <row r="35" spans="1:12" ht="15.75">
      <c r="A35" s="2"/>
      <c r="B35" s="2"/>
      <c r="C35" s="2"/>
      <c r="D35" s="105"/>
      <c r="E35" s="59"/>
      <c r="F35" s="105"/>
      <c r="G35" s="59"/>
      <c r="H35" s="2"/>
      <c r="I35" s="104"/>
      <c r="J35" s="158"/>
      <c r="K35" s="159"/>
      <c r="L35" s="159"/>
    </row>
    <row r="36" spans="1:12" ht="16.5" thickBot="1">
      <c r="A36" s="2" t="s">
        <v>102</v>
      </c>
      <c r="B36" s="2"/>
      <c r="C36" s="2"/>
      <c r="D36" s="106">
        <f>D33+D34</f>
        <v>2113</v>
      </c>
      <c r="E36" s="60">
        <f>E33+E34</f>
        <v>1004</v>
      </c>
      <c r="F36" s="106">
        <f>SUM(F33:F35)</f>
        <v>5116</v>
      </c>
      <c r="G36" s="60">
        <f>G33+G34</f>
        <v>2789</v>
      </c>
      <c r="H36" s="2"/>
      <c r="I36" s="104"/>
      <c r="J36" s="158"/>
      <c r="K36" s="159"/>
      <c r="L36" s="159"/>
    </row>
    <row r="37" spans="1:12" ht="15.75">
      <c r="A37" s="2"/>
      <c r="B37" s="2"/>
      <c r="C37" s="2"/>
      <c r="D37" s="7"/>
      <c r="E37" s="6"/>
      <c r="F37" s="7"/>
      <c r="G37" s="6"/>
      <c r="H37" s="2"/>
      <c r="I37" s="7"/>
      <c r="J37" s="159"/>
      <c r="K37" s="159"/>
      <c r="L37" s="159"/>
    </row>
    <row r="38" spans="1:12" ht="15.75">
      <c r="A38" s="2" t="s">
        <v>103</v>
      </c>
      <c r="B38" s="2"/>
      <c r="C38" s="2"/>
      <c r="D38" s="7"/>
      <c r="E38" s="6"/>
      <c r="F38" s="7"/>
      <c r="G38" s="6"/>
      <c r="H38" s="2"/>
      <c r="I38" s="7"/>
      <c r="J38" s="159"/>
      <c r="K38" s="159"/>
      <c r="L38" s="159"/>
    </row>
    <row r="39" spans="1:12" ht="15.75">
      <c r="A39" s="2" t="s">
        <v>104</v>
      </c>
      <c r="B39" s="2"/>
      <c r="C39" s="2"/>
      <c r="D39" s="7"/>
      <c r="E39" s="6"/>
      <c r="F39" s="7"/>
      <c r="G39" s="6"/>
      <c r="H39" s="2"/>
      <c r="I39" s="7"/>
      <c r="J39" s="159"/>
      <c r="K39" s="159"/>
      <c r="L39" s="159"/>
    </row>
    <row r="40" spans="1:12" ht="15.75">
      <c r="A40" s="51" t="s">
        <v>105</v>
      </c>
      <c r="B40" s="2"/>
      <c r="C40" s="2"/>
      <c r="D40" s="107">
        <f>D33/42377*100</f>
        <v>5.047549378200439</v>
      </c>
      <c r="E40" s="71">
        <f>E33/42377*100</f>
        <v>2.444722372985346</v>
      </c>
      <c r="F40" s="126">
        <f>F33/42377*100</f>
        <v>12.277886589423508</v>
      </c>
      <c r="G40" s="109">
        <f>G33/42377*100</f>
        <v>6.621516388607028</v>
      </c>
      <c r="H40" s="2"/>
      <c r="I40" s="126"/>
      <c r="J40" s="159"/>
      <c r="K40" s="159"/>
      <c r="L40" s="159"/>
    </row>
    <row r="41" spans="1:12" ht="16.5" thickBot="1">
      <c r="A41" s="51" t="s">
        <v>106</v>
      </c>
      <c r="B41" s="2"/>
      <c r="C41" s="2"/>
      <c r="D41" s="108">
        <f>D33/42377*100</f>
        <v>5.047549378200439</v>
      </c>
      <c r="E41" s="61">
        <f>E33/42377*100</f>
        <v>2.444722372985346</v>
      </c>
      <c r="F41" s="127">
        <f>F33/42377*100</f>
        <v>12.277886589423508</v>
      </c>
      <c r="G41" s="110">
        <f>G33/42377*100</f>
        <v>6.621516388607028</v>
      </c>
      <c r="H41" s="2"/>
      <c r="I41" s="126"/>
      <c r="J41" s="159"/>
      <c r="K41" s="159"/>
      <c r="L41" s="159"/>
    </row>
    <row r="42" spans="1:12" ht="15.75">
      <c r="A42" s="2"/>
      <c r="B42" s="2"/>
      <c r="C42" s="2"/>
      <c r="D42" s="57"/>
      <c r="F42" s="57"/>
      <c r="H42" s="2" t="s">
        <v>11</v>
      </c>
      <c r="I42" s="159"/>
      <c r="J42" s="159"/>
      <c r="K42" s="159"/>
      <c r="L42" s="159"/>
    </row>
    <row r="43" spans="1:12" ht="15.75">
      <c r="A43" s="2"/>
      <c r="B43" s="2"/>
      <c r="C43" s="2"/>
      <c r="D43" s="3"/>
      <c r="E43" s="102"/>
      <c r="F43" s="3"/>
      <c r="G43" s="102"/>
      <c r="H43" s="2" t="s">
        <v>5</v>
      </c>
      <c r="I43" s="159"/>
      <c r="J43" s="159"/>
      <c r="K43" s="159"/>
      <c r="L43" s="159"/>
    </row>
    <row r="44" spans="1:12" ht="15.75">
      <c r="A44" s="2" t="s">
        <v>12</v>
      </c>
      <c r="B44" s="2"/>
      <c r="C44" s="2"/>
      <c r="D44" s="3"/>
      <c r="E44" s="102"/>
      <c r="F44" s="3"/>
      <c r="G44" s="102"/>
      <c r="H44" s="2" t="s">
        <v>5</v>
      </c>
      <c r="I44" s="159"/>
      <c r="J44" s="159"/>
      <c r="K44" s="159"/>
      <c r="L44" s="159"/>
    </row>
    <row r="45" spans="1:8" ht="15.75">
      <c r="A45" s="2" t="s">
        <v>149</v>
      </c>
      <c r="B45" s="2"/>
      <c r="C45" s="2"/>
      <c r="D45" s="3"/>
      <c r="E45" s="102"/>
      <c r="F45" s="3"/>
      <c r="G45" s="102"/>
      <c r="H45" s="2"/>
    </row>
    <row r="46" spans="2:8" ht="15.75">
      <c r="B46" s="2"/>
      <c r="C46" s="2"/>
      <c r="D46" s="3"/>
      <c r="E46" s="102"/>
      <c r="F46" s="3"/>
      <c r="G46" s="102"/>
      <c r="H46" s="2"/>
    </row>
    <row r="47" spans="1:8" ht="15.75">
      <c r="A47" s="2"/>
      <c r="B47" s="2"/>
      <c r="C47" s="2"/>
      <c r="D47" s="3"/>
      <c r="E47" s="102"/>
      <c r="F47" s="3"/>
      <c r="G47" s="102"/>
      <c r="H47" s="2"/>
    </row>
    <row r="48" spans="2:8" ht="15.75">
      <c r="B48" s="2"/>
      <c r="C48" s="2"/>
      <c r="D48" s="3"/>
      <c r="E48" s="102"/>
      <c r="F48" s="3"/>
      <c r="G48" s="102"/>
      <c r="H48" s="2"/>
    </row>
    <row r="49" spans="2:8" ht="15.75">
      <c r="B49" s="2"/>
      <c r="C49" s="2"/>
      <c r="D49" s="3" t="s">
        <v>5</v>
      </c>
      <c r="E49" s="102" t="s">
        <v>5</v>
      </c>
      <c r="F49" s="3"/>
      <c r="G49" s="102"/>
      <c r="H49" s="2"/>
    </row>
    <row r="50" spans="1:8" ht="15.75">
      <c r="A50" s="2"/>
      <c r="B50" s="2"/>
      <c r="C50" s="2"/>
      <c r="D50" s="3"/>
      <c r="E50" s="102"/>
      <c r="F50" s="3"/>
      <c r="G50" s="102"/>
      <c r="H50" s="2"/>
    </row>
    <row r="51" spans="1:8" ht="15.75">
      <c r="A51" s="2"/>
      <c r="B51" s="2"/>
      <c r="C51" s="2"/>
      <c r="D51" s="3"/>
      <c r="E51" s="102"/>
      <c r="F51" s="3"/>
      <c r="G51" s="102"/>
      <c r="H51" s="2"/>
    </row>
    <row r="52" spans="1:8" ht="15.75">
      <c r="A52" s="2"/>
      <c r="B52" s="2"/>
      <c r="C52" s="2"/>
      <c r="D52" s="3"/>
      <c r="E52" s="102"/>
      <c r="F52" s="3"/>
      <c r="G52" s="102"/>
      <c r="H52" s="2"/>
    </row>
    <row r="53" spans="4:7" ht="15">
      <c r="D53" s="125"/>
      <c r="E53" s="103"/>
      <c r="F53" s="125"/>
      <c r="G53" s="103"/>
    </row>
    <row r="54" spans="4:7" ht="15">
      <c r="D54" s="125"/>
      <c r="E54" s="103"/>
      <c r="F54" s="125"/>
      <c r="G54" s="103"/>
    </row>
    <row r="55" spans="1:8" ht="15.75">
      <c r="A55" s="2"/>
      <c r="B55" s="2"/>
      <c r="C55" s="2"/>
      <c r="D55" s="3"/>
      <c r="E55" s="102"/>
      <c r="F55" s="3"/>
      <c r="G55" s="102"/>
      <c r="H55" s="2"/>
    </row>
    <row r="56" spans="4:7" ht="15">
      <c r="D56" s="125"/>
      <c r="E56" s="103"/>
      <c r="F56" s="125"/>
      <c r="G56" s="103"/>
    </row>
    <row r="57" spans="1:8" ht="15.75">
      <c r="A57" s="2"/>
      <c r="B57" s="2"/>
      <c r="C57" s="2"/>
      <c r="D57" s="3"/>
      <c r="E57" s="102"/>
      <c r="F57" s="3"/>
      <c r="G57" s="102"/>
      <c r="H57" s="2"/>
    </row>
    <row r="58" spans="1:8" ht="15.75">
      <c r="A58" s="2"/>
      <c r="B58" s="2"/>
      <c r="C58" s="2"/>
      <c r="D58" s="3"/>
      <c r="E58" s="102"/>
      <c r="F58" s="3"/>
      <c r="G58" s="102"/>
      <c r="H58" s="2"/>
    </row>
    <row r="59" spans="1:8" ht="15.75">
      <c r="A59" s="2"/>
      <c r="B59" s="2"/>
      <c r="C59" s="2"/>
      <c r="D59" s="3"/>
      <c r="E59" s="102"/>
      <c r="F59" s="3"/>
      <c r="G59" s="102"/>
      <c r="H59" s="2"/>
    </row>
    <row r="60" spans="1:8" ht="15.75">
      <c r="A60" s="2"/>
      <c r="B60" s="2"/>
      <c r="C60" s="2"/>
      <c r="D60" s="3"/>
      <c r="E60" s="102"/>
      <c r="F60" s="3"/>
      <c r="G60" s="102"/>
      <c r="H60" s="2"/>
    </row>
    <row r="61" spans="4:7" ht="15">
      <c r="D61" s="125"/>
      <c r="E61" s="103"/>
      <c r="F61" s="125"/>
      <c r="G61" s="103"/>
    </row>
    <row r="62" spans="4:7" ht="15">
      <c r="D62" s="125"/>
      <c r="E62" s="103"/>
      <c r="F62" s="125"/>
      <c r="G62" s="103"/>
    </row>
    <row r="63" spans="4:7" ht="15">
      <c r="D63" s="125"/>
      <c r="E63" s="103"/>
      <c r="F63" s="125"/>
      <c r="G63" s="103"/>
    </row>
    <row r="64" spans="4:7" ht="15">
      <c r="D64" s="125"/>
      <c r="E64" s="103"/>
      <c r="F64" s="125"/>
      <c r="G64" s="103"/>
    </row>
    <row r="65" spans="4:7" ht="15">
      <c r="D65" s="125"/>
      <c r="E65" s="103"/>
      <c r="F65" s="125"/>
      <c r="G65" s="103"/>
    </row>
    <row r="66" spans="4:7" ht="15">
      <c r="D66" s="125"/>
      <c r="E66" s="103"/>
      <c r="F66" s="125"/>
      <c r="G66" s="103"/>
    </row>
    <row r="67" spans="4:7" ht="15">
      <c r="D67" s="125"/>
      <c r="E67" s="103"/>
      <c r="F67" s="125"/>
      <c r="G67" s="103"/>
    </row>
    <row r="68" spans="4:7" ht="15">
      <c r="D68" s="125"/>
      <c r="E68" s="103"/>
      <c r="F68" s="125"/>
      <c r="G68" s="103"/>
    </row>
    <row r="69" spans="4:7" ht="15">
      <c r="D69" s="125"/>
      <c r="E69" s="103"/>
      <c r="F69" s="125"/>
      <c r="G69" s="103"/>
    </row>
    <row r="70" spans="4:7" ht="15">
      <c r="D70" s="125"/>
      <c r="E70" s="103"/>
      <c r="F70" s="125"/>
      <c r="G70" s="103"/>
    </row>
    <row r="71" spans="4:7" ht="15">
      <c r="D71" s="125"/>
      <c r="E71" s="103"/>
      <c r="F71" s="125"/>
      <c r="G71" s="103"/>
    </row>
    <row r="72" spans="4:7" ht="15">
      <c r="D72" s="125"/>
      <c r="E72" s="103"/>
      <c r="F72" s="125"/>
      <c r="G72" s="103"/>
    </row>
    <row r="73" spans="4:7" ht="15">
      <c r="D73" s="125"/>
      <c r="E73" s="103"/>
      <c r="F73" s="125"/>
      <c r="G73" s="103"/>
    </row>
  </sheetData>
  <sheetProtection/>
  <mergeCells count="6">
    <mergeCell ref="D6:E6"/>
    <mergeCell ref="F6:G6"/>
    <mergeCell ref="D7:E7"/>
    <mergeCell ref="D8:E8"/>
    <mergeCell ref="F7:G7"/>
    <mergeCell ref="F8:G8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6.140625" style="0" customWidth="1"/>
    <col min="6" max="6" width="10.28125" style="0" customWidth="1"/>
    <col min="7" max="7" width="14.140625" style="44" customWidth="1"/>
    <col min="8" max="8" width="6.57421875" style="0" customWidth="1"/>
    <col min="9" max="9" width="14.140625" style="0" customWidth="1"/>
    <col min="10" max="10" width="12.28125" style="0" customWidth="1"/>
    <col min="11" max="11" width="17.28125" style="0" customWidth="1"/>
  </cols>
  <sheetData>
    <row r="1" ht="15.75">
      <c r="B1" s="1" t="s">
        <v>81</v>
      </c>
    </row>
    <row r="2" spans="2:11" ht="15.75">
      <c r="B2" s="5" t="s">
        <v>139</v>
      </c>
      <c r="C2" s="5"/>
      <c r="D2" s="5"/>
      <c r="E2" s="5"/>
      <c r="F2" s="6"/>
      <c r="G2" s="7"/>
      <c r="H2" s="8"/>
      <c r="I2" s="9"/>
      <c r="J2" s="10"/>
      <c r="K2" s="2"/>
    </row>
    <row r="3" spans="1:11" ht="15">
      <c r="A3" s="11"/>
      <c r="B3" s="11"/>
      <c r="C3" s="11"/>
      <c r="D3" s="11"/>
      <c r="E3" s="12"/>
      <c r="F3" s="13"/>
      <c r="G3" s="14"/>
      <c r="H3" s="15"/>
      <c r="I3" s="14"/>
      <c r="J3" s="10"/>
      <c r="K3" s="2"/>
    </row>
    <row r="4" spans="1:11" ht="15">
      <c r="A4" s="2"/>
      <c r="B4" s="2"/>
      <c r="C4" s="2"/>
      <c r="D4" s="2"/>
      <c r="E4" s="2"/>
      <c r="F4" s="15"/>
      <c r="G4" s="95" t="s">
        <v>140</v>
      </c>
      <c r="I4" s="95" t="s">
        <v>142</v>
      </c>
      <c r="J4" s="94"/>
      <c r="K4" s="2"/>
    </row>
    <row r="5" spans="1:11" ht="15">
      <c r="A5" s="2"/>
      <c r="B5" s="2"/>
      <c r="C5" s="2"/>
      <c r="D5" s="2"/>
      <c r="E5" s="2"/>
      <c r="F5" s="15"/>
      <c r="G5" s="93" t="s">
        <v>141</v>
      </c>
      <c r="H5" s="15"/>
      <c r="I5" s="93" t="s">
        <v>143</v>
      </c>
      <c r="J5" s="10"/>
      <c r="K5" s="2"/>
    </row>
    <row r="6" spans="2:11" ht="15">
      <c r="B6" s="2"/>
      <c r="C6" s="2"/>
      <c r="D6" s="2"/>
      <c r="E6" s="2"/>
      <c r="F6" s="15"/>
      <c r="G6" s="111" t="s">
        <v>170</v>
      </c>
      <c r="H6" s="15"/>
      <c r="I6" s="111" t="s">
        <v>150</v>
      </c>
      <c r="J6" s="10"/>
      <c r="K6" s="2"/>
    </row>
    <row r="7" spans="2:11" ht="15">
      <c r="B7" s="2"/>
      <c r="C7" s="2"/>
      <c r="D7" s="2"/>
      <c r="E7" s="2"/>
      <c r="F7" s="15"/>
      <c r="G7" s="91" t="s">
        <v>13</v>
      </c>
      <c r="H7" s="15"/>
      <c r="I7" s="92" t="s">
        <v>14</v>
      </c>
      <c r="J7" s="10"/>
      <c r="K7" s="2"/>
    </row>
    <row r="8" spans="2:11" ht="15">
      <c r="B8" s="2"/>
      <c r="C8" s="2"/>
      <c r="D8" s="2"/>
      <c r="E8" s="2"/>
      <c r="F8" s="15"/>
      <c r="G8" s="19" t="s">
        <v>15</v>
      </c>
      <c r="H8" s="15"/>
      <c r="I8" s="19" t="s">
        <v>15</v>
      </c>
      <c r="J8" s="10"/>
      <c r="K8" s="2"/>
    </row>
    <row r="9" spans="2:11" ht="15">
      <c r="B9" s="18" t="s">
        <v>107</v>
      </c>
      <c r="C9" s="2"/>
      <c r="D9" s="2"/>
      <c r="E9" s="2"/>
      <c r="F9" s="15"/>
      <c r="G9" s="14"/>
      <c r="H9" s="15"/>
      <c r="I9" s="17"/>
      <c r="J9" s="10"/>
      <c r="K9" s="2"/>
    </row>
    <row r="10" spans="2:11" ht="15">
      <c r="B10" s="18" t="s">
        <v>108</v>
      </c>
      <c r="C10" s="2"/>
      <c r="D10" s="2"/>
      <c r="E10" s="2"/>
      <c r="F10" s="15"/>
      <c r="G10" s="14"/>
      <c r="H10" s="15"/>
      <c r="J10" s="10"/>
      <c r="K10" s="2"/>
    </row>
    <row r="11" spans="2:14" ht="15">
      <c r="B11" s="20" t="s">
        <v>16</v>
      </c>
      <c r="C11" s="21"/>
      <c r="D11" s="20"/>
      <c r="E11" s="20"/>
      <c r="F11" s="16"/>
      <c r="G11" s="22">
        <v>17579</v>
      </c>
      <c r="H11" s="22"/>
      <c r="I11" s="72">
        <v>18018</v>
      </c>
      <c r="J11" s="2"/>
      <c r="K11" s="2"/>
      <c r="L11" s="23"/>
      <c r="M11" s="9"/>
      <c r="N11" s="9"/>
    </row>
    <row r="12" spans="2:14" ht="15">
      <c r="B12" s="20" t="s">
        <v>153</v>
      </c>
      <c r="C12" s="21"/>
      <c r="D12" s="20"/>
      <c r="E12" s="20"/>
      <c r="F12" s="16"/>
      <c r="G12" s="22">
        <v>3663</v>
      </c>
      <c r="H12" s="22"/>
      <c r="I12" s="72">
        <v>3720</v>
      </c>
      <c r="J12" s="2"/>
      <c r="K12" s="2"/>
      <c r="L12" s="23"/>
      <c r="M12" s="9"/>
      <c r="N12" s="9"/>
    </row>
    <row r="13" spans="2:14" ht="15">
      <c r="B13" s="20" t="s">
        <v>17</v>
      </c>
      <c r="C13" s="20"/>
      <c r="D13" s="20"/>
      <c r="E13" s="20"/>
      <c r="F13" s="16"/>
      <c r="G13" s="22">
        <v>0</v>
      </c>
      <c r="H13" s="22"/>
      <c r="I13" s="73">
        <v>1186</v>
      </c>
      <c r="J13" s="2"/>
      <c r="K13" s="2"/>
      <c r="L13" s="23"/>
      <c r="M13" s="9"/>
      <c r="N13" s="9"/>
    </row>
    <row r="14" spans="2:14" ht="15">
      <c r="B14" s="20" t="s">
        <v>18</v>
      </c>
      <c r="C14" s="20"/>
      <c r="D14" s="20"/>
      <c r="E14" s="20"/>
      <c r="F14" s="24"/>
      <c r="G14" s="117">
        <v>108</v>
      </c>
      <c r="H14" s="22"/>
      <c r="I14" s="73">
        <v>109</v>
      </c>
      <c r="J14" s="2"/>
      <c r="K14" s="2"/>
      <c r="L14" s="23"/>
      <c r="M14" s="9"/>
      <c r="N14" s="9"/>
    </row>
    <row r="15" spans="2:14" ht="15">
      <c r="B15" s="20" t="s">
        <v>19</v>
      </c>
      <c r="C15" s="21"/>
      <c r="D15" s="20"/>
      <c r="E15" s="20"/>
      <c r="F15" s="16"/>
      <c r="G15" s="22">
        <v>1162</v>
      </c>
      <c r="H15" s="22"/>
      <c r="I15" s="74">
        <v>763</v>
      </c>
      <c r="J15" s="2"/>
      <c r="K15" s="2"/>
      <c r="L15" s="23"/>
      <c r="M15" s="9"/>
      <c r="N15" s="9"/>
    </row>
    <row r="16" spans="2:14" ht="15">
      <c r="B16" s="20" t="s">
        <v>136</v>
      </c>
      <c r="C16" s="21"/>
      <c r="D16" s="20"/>
      <c r="E16" s="20"/>
      <c r="F16" s="16"/>
      <c r="G16" s="22">
        <v>7169</v>
      </c>
      <c r="H16" s="22"/>
      <c r="I16" s="74">
        <v>7169</v>
      </c>
      <c r="J16" s="2"/>
      <c r="K16" s="2"/>
      <c r="L16" s="23"/>
      <c r="M16" s="9"/>
      <c r="N16" s="9"/>
    </row>
    <row r="17" spans="2:14" ht="15">
      <c r="B17" s="21"/>
      <c r="C17" s="21"/>
      <c r="D17" s="21"/>
      <c r="E17" s="21"/>
      <c r="F17" s="23"/>
      <c r="G17" s="118">
        <f>SUM(G11:G16)</f>
        <v>29681</v>
      </c>
      <c r="H17" s="62"/>
      <c r="I17" s="76">
        <f>SUM(I11:I16)</f>
        <v>30965</v>
      </c>
      <c r="J17" s="2"/>
      <c r="K17" s="2"/>
      <c r="L17" s="23"/>
      <c r="M17" s="9"/>
      <c r="N17" s="9"/>
    </row>
    <row r="18" spans="2:14" ht="15">
      <c r="B18" s="21"/>
      <c r="C18" s="21"/>
      <c r="D18" s="21"/>
      <c r="E18" s="21"/>
      <c r="F18" s="23"/>
      <c r="G18" s="119"/>
      <c r="H18" s="62"/>
      <c r="I18" s="62"/>
      <c r="J18" s="2"/>
      <c r="K18" s="2"/>
      <c r="L18" s="23"/>
      <c r="M18" s="9"/>
      <c r="N18" s="9"/>
    </row>
    <row r="19" spans="2:14" ht="15">
      <c r="B19" s="13" t="s">
        <v>20</v>
      </c>
      <c r="C19" s="20"/>
      <c r="D19" s="20"/>
      <c r="E19" s="20"/>
      <c r="F19" s="16"/>
      <c r="G19" s="22"/>
      <c r="H19" s="22"/>
      <c r="I19" s="22"/>
      <c r="J19" s="2"/>
      <c r="K19" s="2"/>
      <c r="L19" s="23"/>
      <c r="M19" s="9"/>
      <c r="N19" s="9"/>
    </row>
    <row r="20" spans="2:14" ht="15">
      <c r="B20" s="20" t="s">
        <v>154</v>
      </c>
      <c r="C20" s="20"/>
      <c r="D20" s="20"/>
      <c r="E20" s="20"/>
      <c r="F20" s="16"/>
      <c r="G20" s="22">
        <v>0</v>
      </c>
      <c r="H20" s="22"/>
      <c r="I20" s="33">
        <v>80</v>
      </c>
      <c r="J20" s="2"/>
      <c r="K20" s="2"/>
      <c r="L20" s="23"/>
      <c r="M20" s="9"/>
      <c r="N20" s="9"/>
    </row>
    <row r="21" spans="2:14" ht="15">
      <c r="B21" s="25" t="s">
        <v>21</v>
      </c>
      <c r="C21" s="25"/>
      <c r="D21" s="25"/>
      <c r="E21" s="25"/>
      <c r="F21" s="24"/>
      <c r="G21" s="27">
        <v>23707</v>
      </c>
      <c r="H21" s="22"/>
      <c r="I21" s="34">
        <v>20293</v>
      </c>
      <c r="J21" s="2"/>
      <c r="K21" s="2"/>
      <c r="L21" s="23"/>
      <c r="M21" s="9"/>
      <c r="N21" s="9"/>
    </row>
    <row r="22" spans="2:14" ht="15">
      <c r="B22" s="25" t="s">
        <v>22</v>
      </c>
      <c r="C22" s="25"/>
      <c r="D22" s="25"/>
      <c r="E22" s="25"/>
      <c r="F22" s="16"/>
      <c r="G22" s="27">
        <v>36781</v>
      </c>
      <c r="H22" s="22"/>
      <c r="I22" s="34">
        <v>30937</v>
      </c>
      <c r="J22" s="2"/>
      <c r="K22" s="2"/>
      <c r="L22" s="23"/>
      <c r="M22" s="9"/>
      <c r="N22" s="9"/>
    </row>
    <row r="23" spans="1:14" ht="15">
      <c r="A23" s="2"/>
      <c r="B23" s="25" t="s">
        <v>23</v>
      </c>
      <c r="C23" s="25"/>
      <c r="D23" s="25"/>
      <c r="E23" s="25"/>
      <c r="F23" s="16"/>
      <c r="G23" s="27">
        <v>7273</v>
      </c>
      <c r="H23" s="22"/>
      <c r="I23" s="34">
        <v>6170</v>
      </c>
      <c r="J23" s="2"/>
      <c r="K23" s="26"/>
      <c r="L23" s="23"/>
      <c r="M23" s="9"/>
      <c r="N23" s="9"/>
    </row>
    <row r="24" spans="1:14" ht="15">
      <c r="A24" s="2"/>
      <c r="B24" s="25" t="s">
        <v>24</v>
      </c>
      <c r="C24" s="25"/>
      <c r="D24" s="25"/>
      <c r="E24" s="25"/>
      <c r="F24" s="16"/>
      <c r="G24" s="27">
        <v>1903</v>
      </c>
      <c r="H24" s="22"/>
      <c r="I24" s="34">
        <v>5890</v>
      </c>
      <c r="J24" s="2"/>
      <c r="K24" s="26"/>
      <c r="L24" s="23"/>
      <c r="M24" s="9"/>
      <c r="N24" s="9"/>
    </row>
    <row r="25" spans="1:14" ht="15">
      <c r="A25" s="2"/>
      <c r="B25" s="20"/>
      <c r="C25" s="20"/>
      <c r="D25" s="20"/>
      <c r="E25" s="20"/>
      <c r="F25" s="16"/>
      <c r="G25" s="112">
        <f>SUM(G20:G24)</f>
        <v>69664</v>
      </c>
      <c r="H25" s="22"/>
      <c r="I25" s="75">
        <f>SUM(I20:I24)</f>
        <v>63370</v>
      </c>
      <c r="J25" s="2"/>
      <c r="K25" s="26"/>
      <c r="L25" s="23"/>
      <c r="M25" s="9"/>
      <c r="N25" s="9"/>
    </row>
    <row r="26" spans="1:14" ht="15.75" thickBot="1">
      <c r="A26" s="2"/>
      <c r="B26" s="13" t="s">
        <v>109</v>
      </c>
      <c r="C26" s="20"/>
      <c r="D26" s="20"/>
      <c r="E26" s="20"/>
      <c r="F26" s="16"/>
      <c r="G26" s="113">
        <f>G17+G25</f>
        <v>99345</v>
      </c>
      <c r="H26" s="22"/>
      <c r="I26" s="77">
        <f>I17+I25</f>
        <v>94335</v>
      </c>
      <c r="J26" s="2"/>
      <c r="K26" s="26"/>
      <c r="L26" s="23"/>
      <c r="M26" s="9"/>
      <c r="N26" s="9"/>
    </row>
    <row r="27" spans="1:14" ht="15">
      <c r="A27" s="2"/>
      <c r="B27" s="13"/>
      <c r="C27" s="20"/>
      <c r="D27" s="20"/>
      <c r="E27" s="20"/>
      <c r="F27" s="16"/>
      <c r="G27" s="27"/>
      <c r="H27" s="22"/>
      <c r="I27" s="27"/>
      <c r="J27" s="2"/>
      <c r="K27" s="26"/>
      <c r="L27" s="23"/>
      <c r="M27" s="9"/>
      <c r="N27" s="9"/>
    </row>
    <row r="28" spans="1:14" ht="15">
      <c r="A28" s="2"/>
      <c r="B28" s="13"/>
      <c r="C28" s="20"/>
      <c r="D28" s="20"/>
      <c r="E28" s="20"/>
      <c r="F28" s="16"/>
      <c r="G28" s="27"/>
      <c r="H28" s="22"/>
      <c r="I28" s="27"/>
      <c r="J28" s="2"/>
      <c r="K28" s="26"/>
      <c r="L28" s="23"/>
      <c r="M28" s="9"/>
      <c r="N28" s="9"/>
    </row>
    <row r="29" spans="1:14" ht="15">
      <c r="A29" s="2"/>
      <c r="B29" s="13" t="s">
        <v>110</v>
      </c>
      <c r="C29" s="20"/>
      <c r="D29" s="20"/>
      <c r="E29" s="20"/>
      <c r="F29" s="16"/>
      <c r="G29" s="27"/>
      <c r="H29" s="22"/>
      <c r="I29" s="27"/>
      <c r="J29" s="2"/>
      <c r="K29" s="26"/>
      <c r="L29" s="23"/>
      <c r="M29" s="9"/>
      <c r="N29" s="9"/>
    </row>
    <row r="30" spans="1:14" ht="15">
      <c r="A30" s="2"/>
      <c r="B30" s="13" t="s">
        <v>111</v>
      </c>
      <c r="C30" s="20"/>
      <c r="D30" s="20"/>
      <c r="E30" s="20"/>
      <c r="F30" s="16"/>
      <c r="G30" s="27"/>
      <c r="H30" s="22"/>
      <c r="I30" s="27"/>
      <c r="J30" s="2"/>
      <c r="K30" s="26"/>
      <c r="L30" s="23"/>
      <c r="M30" s="9"/>
      <c r="N30" s="9"/>
    </row>
    <row r="31" spans="1:14" ht="15">
      <c r="A31" s="2"/>
      <c r="B31" s="20" t="s">
        <v>28</v>
      </c>
      <c r="C31" s="20"/>
      <c r="D31" s="20"/>
      <c r="E31" s="20"/>
      <c r="F31" s="16"/>
      <c r="G31" s="27">
        <v>42377</v>
      </c>
      <c r="H31" s="22"/>
      <c r="I31" s="34">
        <v>42377</v>
      </c>
      <c r="J31" s="2"/>
      <c r="K31" s="26"/>
      <c r="L31" s="23"/>
      <c r="M31" s="9"/>
      <c r="N31" s="9"/>
    </row>
    <row r="32" spans="1:14" ht="15">
      <c r="A32" s="2"/>
      <c r="B32" s="20" t="s">
        <v>29</v>
      </c>
      <c r="C32" s="20"/>
      <c r="D32" s="20"/>
      <c r="E32" s="20"/>
      <c r="F32" s="16"/>
      <c r="G32" s="27">
        <v>559</v>
      </c>
      <c r="H32" s="22"/>
      <c r="I32" s="34">
        <v>559</v>
      </c>
      <c r="J32" s="2"/>
      <c r="K32" s="26"/>
      <c r="L32" s="23"/>
      <c r="M32" s="9"/>
      <c r="N32" s="9"/>
    </row>
    <row r="33" spans="1:14" ht="15">
      <c r="A33" s="2"/>
      <c r="B33" s="20" t="s">
        <v>30</v>
      </c>
      <c r="C33" s="20"/>
      <c r="D33" s="20"/>
      <c r="E33" s="20"/>
      <c r="F33" s="16"/>
      <c r="G33" s="27">
        <v>39</v>
      </c>
      <c r="H33" s="22"/>
      <c r="I33" s="34">
        <v>0</v>
      </c>
      <c r="J33" s="2"/>
      <c r="K33" s="26"/>
      <c r="L33" s="23"/>
      <c r="M33" s="9"/>
      <c r="N33" s="9"/>
    </row>
    <row r="34" spans="1:14" ht="15">
      <c r="A34" s="2"/>
      <c r="B34" s="20" t="s">
        <v>31</v>
      </c>
      <c r="C34" s="20"/>
      <c r="D34" s="20"/>
      <c r="E34" s="20"/>
      <c r="F34" s="16"/>
      <c r="G34" s="27">
        <v>652</v>
      </c>
      <c r="H34" s="22"/>
      <c r="I34" s="34">
        <v>652</v>
      </c>
      <c r="J34" s="2"/>
      <c r="K34" s="26"/>
      <c r="L34" s="23"/>
      <c r="M34" s="9"/>
      <c r="N34" s="9"/>
    </row>
    <row r="35" spans="1:14" ht="15">
      <c r="A35" s="2"/>
      <c r="B35" s="20" t="s">
        <v>32</v>
      </c>
      <c r="C35" s="20"/>
      <c r="D35" s="20"/>
      <c r="E35" s="20"/>
      <c r="F35" s="16"/>
      <c r="G35" s="120">
        <v>22140</v>
      </c>
      <c r="H35" s="22"/>
      <c r="I35" s="63">
        <v>18107</v>
      </c>
      <c r="J35" s="2"/>
      <c r="K35" s="26"/>
      <c r="L35" s="23"/>
      <c r="M35" s="9"/>
      <c r="N35" s="9"/>
    </row>
    <row r="36" spans="1:14" ht="15">
      <c r="A36" s="2"/>
      <c r="B36" s="20"/>
      <c r="C36" s="20"/>
      <c r="D36" s="20"/>
      <c r="E36" s="20"/>
      <c r="F36" s="16"/>
      <c r="G36" s="27">
        <f>SUM(G31:G35)</f>
        <v>65767</v>
      </c>
      <c r="H36" s="22"/>
      <c r="I36" s="34">
        <f>SUM(I31:I35)</f>
        <v>61695</v>
      </c>
      <c r="J36" s="2"/>
      <c r="K36" s="26"/>
      <c r="L36" s="23"/>
      <c r="M36" s="9"/>
      <c r="N36" s="9"/>
    </row>
    <row r="37" spans="1:14" ht="15">
      <c r="A37" s="2"/>
      <c r="B37" s="13" t="s">
        <v>33</v>
      </c>
      <c r="C37" s="20"/>
      <c r="D37" s="20"/>
      <c r="E37" s="20"/>
      <c r="F37" s="16"/>
      <c r="G37" s="120">
        <v>119</v>
      </c>
      <c r="H37" s="22"/>
      <c r="I37" s="63">
        <v>1025</v>
      </c>
      <c r="J37" s="2"/>
      <c r="K37" s="26"/>
      <c r="L37" s="23"/>
      <c r="M37" s="9"/>
      <c r="N37" s="9"/>
    </row>
    <row r="38" spans="1:14" ht="15">
      <c r="A38" s="2"/>
      <c r="B38" s="13" t="s">
        <v>112</v>
      </c>
      <c r="C38" s="20"/>
      <c r="D38" s="20"/>
      <c r="E38" s="20"/>
      <c r="F38" s="16"/>
      <c r="G38" s="112">
        <f>SUM(G36:G37)</f>
        <v>65886</v>
      </c>
      <c r="H38" s="22"/>
      <c r="I38" s="75">
        <f>SUM(I36:I37)</f>
        <v>62720</v>
      </c>
      <c r="J38" s="2"/>
      <c r="K38" s="26"/>
      <c r="L38" s="23"/>
      <c r="M38" s="9"/>
      <c r="N38" s="9"/>
    </row>
    <row r="39" spans="1:14" ht="15">
      <c r="A39" s="2"/>
      <c r="B39" s="13"/>
      <c r="C39" s="20"/>
      <c r="D39" s="20"/>
      <c r="E39" s="20"/>
      <c r="F39" s="16"/>
      <c r="G39" s="27"/>
      <c r="H39" s="22"/>
      <c r="I39" s="27"/>
      <c r="J39" s="2"/>
      <c r="K39" s="26"/>
      <c r="L39" s="23"/>
      <c r="M39" s="9"/>
      <c r="N39" s="9"/>
    </row>
    <row r="40" spans="1:14" ht="15">
      <c r="A40" s="2"/>
      <c r="B40" s="13" t="s">
        <v>113</v>
      </c>
      <c r="C40" s="20"/>
      <c r="D40" s="20"/>
      <c r="E40" s="20"/>
      <c r="F40" s="16"/>
      <c r="G40" s="27"/>
      <c r="H40" s="22"/>
      <c r="I40" s="27"/>
      <c r="J40" s="2"/>
      <c r="K40" s="26"/>
      <c r="L40" s="23"/>
      <c r="M40" s="9"/>
      <c r="N40" s="9"/>
    </row>
    <row r="41" spans="1:14" ht="15">
      <c r="A41" s="2"/>
      <c r="B41" s="20" t="s">
        <v>34</v>
      </c>
      <c r="C41" s="20"/>
      <c r="D41" s="20"/>
      <c r="E41" s="20"/>
      <c r="F41" s="16"/>
      <c r="G41" s="27">
        <v>1214</v>
      </c>
      <c r="H41" s="22"/>
      <c r="I41" s="34">
        <v>1214</v>
      </c>
      <c r="J41" s="2"/>
      <c r="K41" s="26"/>
      <c r="L41" s="23"/>
      <c r="M41" s="9"/>
      <c r="N41" s="9"/>
    </row>
    <row r="42" spans="1:14" ht="15">
      <c r="A42" s="2"/>
      <c r="B42" s="20" t="s">
        <v>155</v>
      </c>
      <c r="C42" s="20"/>
      <c r="D42" s="20"/>
      <c r="E42" s="20"/>
      <c r="F42" s="16"/>
      <c r="G42" s="27">
        <v>394</v>
      </c>
      <c r="H42" s="22"/>
      <c r="I42" s="34">
        <v>427</v>
      </c>
      <c r="J42" s="2"/>
      <c r="K42" s="26"/>
      <c r="L42" s="23"/>
      <c r="M42" s="9"/>
      <c r="N42" s="9"/>
    </row>
    <row r="43" spans="1:14" ht="15">
      <c r="A43" s="2"/>
      <c r="B43" s="20" t="s">
        <v>131</v>
      </c>
      <c r="C43" s="20"/>
      <c r="D43" s="20"/>
      <c r="E43" s="20"/>
      <c r="F43" s="16"/>
      <c r="G43" s="27">
        <v>1975</v>
      </c>
      <c r="H43" s="22"/>
      <c r="I43" s="34">
        <v>258</v>
      </c>
      <c r="J43" s="2"/>
      <c r="K43" s="26"/>
      <c r="L43" s="23"/>
      <c r="M43" s="9"/>
      <c r="N43" s="9"/>
    </row>
    <row r="44" spans="1:14" ht="15">
      <c r="A44" s="2"/>
      <c r="B44" s="13"/>
      <c r="C44" s="20"/>
      <c r="D44" s="20"/>
      <c r="E44" s="20"/>
      <c r="F44" s="16"/>
      <c r="G44" s="112">
        <f>SUM(G41:G43)</f>
        <v>3583</v>
      </c>
      <c r="H44" s="22"/>
      <c r="I44" s="75">
        <f>SUM(I41:I43)</f>
        <v>1899</v>
      </c>
      <c r="J44" s="2"/>
      <c r="K44" s="26"/>
      <c r="L44" s="23"/>
      <c r="M44" s="9"/>
      <c r="N44" s="9"/>
    </row>
    <row r="45" spans="1:14" ht="15">
      <c r="A45" s="2"/>
      <c r="B45" s="13"/>
      <c r="C45" s="20"/>
      <c r="D45" s="20"/>
      <c r="E45" s="20"/>
      <c r="F45" s="16"/>
      <c r="G45" s="27"/>
      <c r="H45" s="22"/>
      <c r="I45" s="27"/>
      <c r="J45" s="2"/>
      <c r="K45" s="26"/>
      <c r="L45" s="23"/>
      <c r="M45" s="9"/>
      <c r="N45" s="9"/>
    </row>
    <row r="46" spans="1:14" ht="15">
      <c r="A46" s="18" t="s">
        <v>5</v>
      </c>
      <c r="B46" s="13" t="s">
        <v>25</v>
      </c>
      <c r="C46" s="20"/>
      <c r="D46" s="20"/>
      <c r="E46" s="20"/>
      <c r="F46" s="16"/>
      <c r="G46" s="27"/>
      <c r="H46" s="22"/>
      <c r="I46" s="27"/>
      <c r="J46" s="2"/>
      <c r="K46" s="2"/>
      <c r="L46" s="23"/>
      <c r="M46" s="9"/>
      <c r="N46" s="9"/>
    </row>
    <row r="47" spans="1:14" ht="15">
      <c r="A47" s="2"/>
      <c r="B47" s="20" t="s">
        <v>26</v>
      </c>
      <c r="C47" s="20"/>
      <c r="D47" s="20"/>
      <c r="E47" s="20"/>
      <c r="F47" s="16"/>
      <c r="G47" s="121">
        <v>8265</v>
      </c>
      <c r="H47" s="22"/>
      <c r="I47" s="78">
        <v>9426</v>
      </c>
      <c r="J47" s="2"/>
      <c r="K47" s="2"/>
      <c r="L47" s="23"/>
      <c r="M47" s="9"/>
      <c r="N47" s="9"/>
    </row>
    <row r="48" spans="1:14" ht="15">
      <c r="A48" s="2"/>
      <c r="B48" s="20" t="s">
        <v>91</v>
      </c>
      <c r="C48" s="20"/>
      <c r="D48" s="20"/>
      <c r="E48" s="20"/>
      <c r="F48" s="16"/>
      <c r="G48" s="122">
        <v>19860</v>
      </c>
      <c r="H48" s="22"/>
      <c r="I48" s="79">
        <v>20224</v>
      </c>
      <c r="J48" s="2"/>
      <c r="K48" s="2"/>
      <c r="L48" s="23"/>
      <c r="M48" s="9"/>
      <c r="N48" s="9"/>
    </row>
    <row r="49" spans="1:14" ht="15">
      <c r="A49" s="2"/>
      <c r="B49" s="20" t="s">
        <v>27</v>
      </c>
      <c r="C49" s="20"/>
      <c r="D49" s="20"/>
      <c r="E49" s="20"/>
      <c r="F49" s="16"/>
      <c r="G49" s="27">
        <v>1751</v>
      </c>
      <c r="H49" s="22"/>
      <c r="I49" s="34">
        <v>66</v>
      </c>
      <c r="J49" s="2"/>
      <c r="K49" s="2"/>
      <c r="L49" s="23"/>
      <c r="M49" s="9"/>
      <c r="N49" s="9"/>
    </row>
    <row r="50" spans="1:14" ht="15">
      <c r="A50" s="2"/>
      <c r="B50" s="20"/>
      <c r="C50" s="20"/>
      <c r="D50" s="20"/>
      <c r="E50" s="20"/>
      <c r="F50" s="16"/>
      <c r="G50" s="112">
        <f>SUM(G47:G49)</f>
        <v>29876</v>
      </c>
      <c r="H50" s="22"/>
      <c r="I50" s="75">
        <f>SUM(I47:I49)</f>
        <v>29716</v>
      </c>
      <c r="J50" s="2"/>
      <c r="K50" s="2"/>
      <c r="L50" s="23"/>
      <c r="M50" s="9"/>
      <c r="N50" s="9"/>
    </row>
    <row r="51" spans="1:14" ht="15">
      <c r="A51" s="18" t="s">
        <v>5</v>
      </c>
      <c r="B51" s="13" t="s">
        <v>114</v>
      </c>
      <c r="C51" s="20"/>
      <c r="D51" s="20"/>
      <c r="E51" s="20"/>
      <c r="F51" s="16"/>
      <c r="G51" s="112">
        <f>G44+G50</f>
        <v>33459</v>
      </c>
      <c r="H51" s="22"/>
      <c r="I51" s="75">
        <f>I44+I50</f>
        <v>31615</v>
      </c>
      <c r="J51" s="2"/>
      <c r="K51" s="2"/>
      <c r="L51" s="23"/>
      <c r="M51" s="9"/>
      <c r="N51" s="9"/>
    </row>
    <row r="52" spans="1:14" ht="15.75" thickBot="1">
      <c r="A52" s="2"/>
      <c r="B52" s="13" t="s">
        <v>115</v>
      </c>
      <c r="C52" s="20"/>
      <c r="D52" s="20"/>
      <c r="E52" s="20"/>
      <c r="F52" s="16"/>
      <c r="G52" s="113">
        <f>G38+G51</f>
        <v>99345</v>
      </c>
      <c r="H52" s="22"/>
      <c r="I52" s="77">
        <f>I38+I51</f>
        <v>94335</v>
      </c>
      <c r="J52" s="2"/>
      <c r="K52" s="2"/>
      <c r="L52" s="23"/>
      <c r="M52" s="9"/>
      <c r="N52" s="9"/>
    </row>
    <row r="53" spans="1:14" ht="15">
      <c r="A53" s="2"/>
      <c r="B53" s="20"/>
      <c r="C53" s="20"/>
      <c r="D53" s="20"/>
      <c r="E53" s="20"/>
      <c r="F53" s="16"/>
      <c r="G53" s="22"/>
      <c r="H53" s="22"/>
      <c r="I53" s="22"/>
      <c r="J53" s="2"/>
      <c r="K53" s="2"/>
      <c r="L53" s="9"/>
      <c r="M53" s="9"/>
      <c r="N53" s="9"/>
    </row>
    <row r="54" spans="1:14" ht="15">
      <c r="A54" s="2"/>
      <c r="B54" s="13" t="s">
        <v>35</v>
      </c>
      <c r="C54" s="13"/>
      <c r="D54" s="13"/>
      <c r="E54" s="20"/>
      <c r="F54" s="16"/>
      <c r="G54" s="114">
        <f>G36/G31</f>
        <v>1.5519503504259387</v>
      </c>
      <c r="H54" s="28"/>
      <c r="I54" s="80">
        <f>I36/I31</f>
        <v>1.455860490360337</v>
      </c>
      <c r="J54" s="2"/>
      <c r="K54" s="2"/>
      <c r="L54" s="9"/>
      <c r="M54" s="9"/>
      <c r="N54" s="9"/>
    </row>
    <row r="55" spans="2:14" ht="15">
      <c r="B55" s="21"/>
      <c r="C55" s="21"/>
      <c r="D55" s="21"/>
      <c r="E55" s="21"/>
      <c r="G55" s="123"/>
      <c r="H55" s="29"/>
      <c r="I55" s="29"/>
      <c r="J55" s="2"/>
      <c r="K55" s="2"/>
      <c r="L55" s="9"/>
      <c r="M55" s="9"/>
      <c r="N55" s="9"/>
    </row>
    <row r="56" spans="2:14" ht="15">
      <c r="B56" s="21"/>
      <c r="C56" s="21"/>
      <c r="D56" s="21"/>
      <c r="E56" s="21"/>
      <c r="G56" s="123"/>
      <c r="H56" s="29"/>
      <c r="I56" s="29"/>
      <c r="J56" s="2"/>
      <c r="K56" s="2"/>
      <c r="L56" s="9"/>
      <c r="M56" s="9"/>
      <c r="N56" s="9"/>
    </row>
    <row r="57" spans="2:14" ht="15">
      <c r="B57" s="20" t="s">
        <v>36</v>
      </c>
      <c r="C57" s="21"/>
      <c r="D57" s="21"/>
      <c r="E57" s="21"/>
      <c r="G57" s="123"/>
      <c r="H57" s="29"/>
      <c r="I57" s="29"/>
      <c r="K57" s="2"/>
      <c r="L57" s="9"/>
      <c r="M57" s="9"/>
      <c r="N57" s="9"/>
    </row>
    <row r="58" spans="2:14" ht="15">
      <c r="B58" s="20" t="s">
        <v>149</v>
      </c>
      <c r="C58" s="21"/>
      <c r="D58" s="21"/>
      <c r="E58" s="21"/>
      <c r="G58" s="123"/>
      <c r="H58" s="29"/>
      <c r="I58" s="29"/>
      <c r="K58" s="2"/>
      <c r="L58" s="9"/>
      <c r="M58" s="9"/>
      <c r="N58" s="9"/>
    </row>
    <row r="59" spans="1:14" ht="15">
      <c r="A59" s="2"/>
      <c r="B59" s="21"/>
      <c r="C59" s="21"/>
      <c r="D59" s="21"/>
      <c r="E59" s="21"/>
      <c r="G59" s="123"/>
      <c r="H59" s="29"/>
      <c r="I59" s="29"/>
      <c r="J59" s="2"/>
      <c r="K59" s="2"/>
      <c r="L59" s="9"/>
      <c r="M59" s="9"/>
      <c r="N59" s="9"/>
    </row>
    <row r="60" spans="2:14" ht="15">
      <c r="B60" s="21"/>
      <c r="C60" s="21"/>
      <c r="D60" s="21"/>
      <c r="E60" s="21"/>
      <c r="G60" s="123">
        <f>G26-G52</f>
        <v>0</v>
      </c>
      <c r="H60" s="29"/>
      <c r="I60" s="29">
        <f>I26-I52</f>
        <v>0</v>
      </c>
      <c r="J60" s="2"/>
      <c r="K60" s="2"/>
      <c r="L60" s="9"/>
      <c r="M60" s="9"/>
      <c r="N60" s="9"/>
    </row>
    <row r="61" spans="2:14" ht="15">
      <c r="B61" s="21"/>
      <c r="C61" s="21"/>
      <c r="D61" s="21"/>
      <c r="E61" s="21"/>
      <c r="G61" s="123"/>
      <c r="H61" s="29"/>
      <c r="I61" s="29"/>
      <c r="J61" s="2"/>
      <c r="K61" s="2"/>
      <c r="L61" s="9"/>
      <c r="M61" s="9"/>
      <c r="N61" s="9"/>
    </row>
    <row r="62" spans="2:14" ht="15">
      <c r="B62" s="21"/>
      <c r="C62" s="21"/>
      <c r="D62" s="21"/>
      <c r="E62" s="21"/>
      <c r="G62" s="123"/>
      <c r="H62" s="29"/>
      <c r="I62" s="29"/>
      <c r="K62" s="2"/>
      <c r="L62" s="9"/>
      <c r="M62" s="9"/>
      <c r="N62" s="9"/>
    </row>
    <row r="63" spans="2:14" ht="15">
      <c r="B63" s="21"/>
      <c r="C63" s="21"/>
      <c r="D63" s="21"/>
      <c r="E63" s="21"/>
      <c r="G63" s="123"/>
      <c r="H63" s="29"/>
      <c r="I63" s="29"/>
      <c r="J63" s="2"/>
      <c r="K63" s="2"/>
      <c r="L63" s="9"/>
      <c r="M63" s="9"/>
      <c r="N63" s="9"/>
    </row>
    <row r="64" spans="2:14" ht="15">
      <c r="B64" s="21"/>
      <c r="C64" s="21"/>
      <c r="D64" s="21"/>
      <c r="E64" s="21"/>
      <c r="G64" s="123"/>
      <c r="H64" s="29"/>
      <c r="I64" s="29"/>
      <c r="J64" s="2"/>
      <c r="K64" s="2"/>
      <c r="L64" s="9"/>
      <c r="M64" s="9"/>
      <c r="N64" s="9"/>
    </row>
    <row r="65" spans="2:14" ht="15">
      <c r="B65" s="21"/>
      <c r="C65" s="21"/>
      <c r="D65" s="21"/>
      <c r="E65" s="21"/>
      <c r="G65" s="123"/>
      <c r="H65" s="29"/>
      <c r="I65" s="29"/>
      <c r="J65" s="2"/>
      <c r="K65" s="2"/>
      <c r="L65" s="9"/>
      <c r="M65" s="9"/>
      <c r="N65" s="9"/>
    </row>
    <row r="66" spans="2:14" ht="15">
      <c r="B66" s="21"/>
      <c r="C66" s="21"/>
      <c r="D66" s="21"/>
      <c r="E66" s="21"/>
      <c r="G66" s="123"/>
      <c r="H66" s="29"/>
      <c r="I66" s="29"/>
      <c r="K66" s="2"/>
      <c r="L66" s="9"/>
      <c r="M66" s="9"/>
      <c r="N66" s="9"/>
    </row>
    <row r="67" spans="1:14" ht="15">
      <c r="A67" s="2"/>
      <c r="B67" s="21"/>
      <c r="C67" s="21"/>
      <c r="D67" s="21"/>
      <c r="E67" s="21"/>
      <c r="G67" s="123"/>
      <c r="H67" s="29"/>
      <c r="I67" s="29"/>
      <c r="K67" s="2"/>
      <c r="L67" s="9"/>
      <c r="M67" s="9"/>
      <c r="N67" s="9"/>
    </row>
    <row r="68" spans="2:14" ht="15">
      <c r="B68" s="21"/>
      <c r="C68" s="21"/>
      <c r="D68" s="21"/>
      <c r="E68" s="21"/>
      <c r="G68" s="123"/>
      <c r="H68" s="29"/>
      <c r="I68" s="29"/>
      <c r="J68" s="2"/>
      <c r="K68" s="2"/>
      <c r="L68" s="9"/>
      <c r="M68" s="9"/>
      <c r="N68" s="9"/>
    </row>
    <row r="69" spans="1:14" ht="15">
      <c r="A69" s="2"/>
      <c r="B69" s="21"/>
      <c r="C69" s="21"/>
      <c r="D69" s="21"/>
      <c r="E69" s="21"/>
      <c r="G69" s="123"/>
      <c r="H69" s="29"/>
      <c r="I69" s="29"/>
      <c r="J69" s="2"/>
      <c r="K69" s="2"/>
      <c r="L69" s="9"/>
      <c r="M69" s="9"/>
      <c r="N69" s="9"/>
    </row>
    <row r="70" spans="1:14" ht="15">
      <c r="A70" s="2"/>
      <c r="B70" s="21"/>
      <c r="C70" s="21"/>
      <c r="D70" s="21"/>
      <c r="E70" s="21"/>
      <c r="G70" s="123"/>
      <c r="H70" s="29"/>
      <c r="I70" s="29"/>
      <c r="J70" s="2"/>
      <c r="K70" s="2"/>
      <c r="L70" s="9"/>
      <c r="M70" s="9"/>
      <c r="N70" s="9"/>
    </row>
    <row r="71" spans="1:14" ht="15">
      <c r="A71" s="2"/>
      <c r="B71" s="21"/>
      <c r="C71" s="21"/>
      <c r="D71" s="21"/>
      <c r="E71" s="21"/>
      <c r="G71" s="123"/>
      <c r="H71" s="29"/>
      <c r="I71" s="29"/>
      <c r="J71" s="2"/>
      <c r="K71" s="2"/>
      <c r="L71" s="9"/>
      <c r="M71" s="9"/>
      <c r="N71" s="9"/>
    </row>
    <row r="72" spans="1:14" ht="15">
      <c r="A72" s="2"/>
      <c r="B72" s="20"/>
      <c r="C72" s="20"/>
      <c r="D72" s="20"/>
      <c r="E72" s="20"/>
      <c r="F72" s="2"/>
      <c r="G72" s="30"/>
      <c r="H72" s="30"/>
      <c r="I72" s="30"/>
      <c r="J72" s="2"/>
      <c r="K72" s="2"/>
      <c r="L72" s="9"/>
      <c r="M72" s="9"/>
      <c r="N72" s="9"/>
    </row>
    <row r="73" spans="2:14" ht="15">
      <c r="B73" s="21"/>
      <c r="C73" s="21"/>
      <c r="D73" s="21"/>
      <c r="E73" s="21"/>
      <c r="G73" s="123"/>
      <c r="H73" s="29"/>
      <c r="I73" s="29"/>
      <c r="K73" s="2"/>
      <c r="L73" s="9"/>
      <c r="M73" s="9"/>
      <c r="N73" s="9"/>
    </row>
    <row r="74" spans="1:14" ht="15">
      <c r="A74" s="2"/>
      <c r="B74" s="20"/>
      <c r="C74" s="20"/>
      <c r="D74" s="20"/>
      <c r="E74" s="20"/>
      <c r="F74" s="2"/>
      <c r="G74" s="30"/>
      <c r="H74" s="30"/>
      <c r="I74" s="30"/>
      <c r="J74" s="2"/>
      <c r="K74" s="2"/>
      <c r="L74" s="9"/>
      <c r="M74" s="9"/>
      <c r="N74" s="9"/>
    </row>
    <row r="75" spans="1:14" ht="15">
      <c r="A75" s="2"/>
      <c r="B75" s="20"/>
      <c r="C75" s="20"/>
      <c r="D75" s="20"/>
      <c r="E75" s="20"/>
      <c r="F75" s="2"/>
      <c r="G75" s="30"/>
      <c r="H75" s="30"/>
      <c r="I75" s="30"/>
      <c r="J75" s="2"/>
      <c r="K75" s="2"/>
      <c r="L75" s="9"/>
      <c r="M75" s="9"/>
      <c r="N75" s="9"/>
    </row>
    <row r="76" spans="1:14" ht="15">
      <c r="A76" s="2"/>
      <c r="B76" s="20"/>
      <c r="C76" s="20"/>
      <c r="D76" s="20"/>
      <c r="E76" s="20"/>
      <c r="F76" s="2"/>
      <c r="G76" s="30"/>
      <c r="H76" s="30"/>
      <c r="I76" s="30"/>
      <c r="J76" s="2"/>
      <c r="K76" s="2"/>
      <c r="L76" s="9"/>
      <c r="M76" s="9"/>
      <c r="N76" s="9"/>
    </row>
    <row r="77" spans="2:14" ht="15">
      <c r="B77" s="21"/>
      <c r="C77" s="21"/>
      <c r="D77" s="21"/>
      <c r="E77" s="21"/>
      <c r="G77" s="123"/>
      <c r="H77" s="29"/>
      <c r="I77" s="29"/>
      <c r="K77" s="2"/>
      <c r="L77" s="9"/>
      <c r="M77" s="9"/>
      <c r="N77" s="9"/>
    </row>
    <row r="78" spans="1:14" ht="15">
      <c r="A78" s="2"/>
      <c r="B78" s="20"/>
      <c r="C78" s="20"/>
      <c r="D78" s="20"/>
      <c r="E78" s="20"/>
      <c r="F78" s="2"/>
      <c r="G78" s="30"/>
      <c r="H78" s="30"/>
      <c r="I78" s="30"/>
      <c r="J78" s="2"/>
      <c r="L78" s="9"/>
      <c r="M78" s="9"/>
      <c r="N78" s="9"/>
    </row>
    <row r="79" spans="2:14" ht="15">
      <c r="B79" s="21"/>
      <c r="C79" s="21"/>
      <c r="D79" s="21"/>
      <c r="E79" s="21"/>
      <c r="K79" s="2"/>
      <c r="L79" s="9"/>
      <c r="M79" s="9"/>
      <c r="N79" s="9"/>
    </row>
    <row r="80" spans="1:14" ht="15">
      <c r="A80" s="2"/>
      <c r="B80" s="20"/>
      <c r="C80" s="20"/>
      <c r="D80" s="20"/>
      <c r="E80" s="20"/>
      <c r="F80" s="2"/>
      <c r="G80" s="2"/>
      <c r="H80" s="2"/>
      <c r="I80" s="2"/>
      <c r="J80" s="2"/>
      <c r="K80" s="2"/>
      <c r="L80" s="9"/>
      <c r="M80" s="9"/>
      <c r="N80" s="9"/>
    </row>
    <row r="81" spans="2:14" ht="12.75">
      <c r="B81" s="21"/>
      <c r="C81" s="21"/>
      <c r="D81" s="21"/>
      <c r="E81" s="21"/>
      <c r="L81" s="9"/>
      <c r="M81" s="9"/>
      <c r="N81" s="9"/>
    </row>
    <row r="82" spans="2:14" ht="12.75">
      <c r="B82" s="21"/>
      <c r="C82" s="21"/>
      <c r="D82" s="21"/>
      <c r="E82" s="21"/>
      <c r="L82" s="9"/>
      <c r="M82" s="9"/>
      <c r="N82" s="9"/>
    </row>
    <row r="83" spans="2:14" ht="12.75">
      <c r="B83" s="21"/>
      <c r="C83" s="21"/>
      <c r="D83" s="21"/>
      <c r="E83" s="21"/>
      <c r="L83" s="9"/>
      <c r="M83" s="9"/>
      <c r="N83" s="9"/>
    </row>
    <row r="84" spans="2:14" ht="12.75">
      <c r="B84" s="21"/>
      <c r="C84" s="21"/>
      <c r="D84" s="21"/>
      <c r="E84" s="21"/>
      <c r="L84" s="9"/>
      <c r="M84" s="9"/>
      <c r="N84" s="9"/>
    </row>
    <row r="85" spans="2:14" ht="12.75">
      <c r="B85" s="21"/>
      <c r="C85" s="21"/>
      <c r="D85" s="21"/>
      <c r="E85" s="21"/>
      <c r="L85" s="9"/>
      <c r="M85" s="9"/>
      <c r="N85" s="9"/>
    </row>
    <row r="86" spans="2:14" ht="12.75">
      <c r="B86" s="21"/>
      <c r="C86" s="21"/>
      <c r="D86" s="21"/>
      <c r="E86" s="21"/>
      <c r="L86" s="9"/>
      <c r="M86" s="9"/>
      <c r="N86" s="9"/>
    </row>
    <row r="87" spans="2:14" ht="12.75">
      <c r="B87" s="21"/>
      <c r="C87" s="21"/>
      <c r="D87" s="21"/>
      <c r="E87" s="21"/>
      <c r="L87" s="9"/>
      <c r="M87" s="9"/>
      <c r="N87" s="9"/>
    </row>
    <row r="88" spans="2:14" ht="12.75">
      <c r="B88" s="21"/>
      <c r="C88" s="21"/>
      <c r="D88" s="21"/>
      <c r="E88" s="21"/>
      <c r="L88" s="9"/>
      <c r="M88" s="9"/>
      <c r="N88" s="9"/>
    </row>
    <row r="89" spans="2:14" ht="12.75">
      <c r="B89" s="21"/>
      <c r="C89" s="21"/>
      <c r="D89" s="21"/>
      <c r="E89" s="21"/>
      <c r="L89" s="9"/>
      <c r="M89" s="9"/>
      <c r="N89" s="9"/>
    </row>
    <row r="90" spans="2:14" ht="12.75">
      <c r="B90" s="21"/>
      <c r="C90" s="21"/>
      <c r="D90" s="21"/>
      <c r="E90" s="21"/>
      <c r="L90" s="9"/>
      <c r="M90" s="9"/>
      <c r="N90" s="9"/>
    </row>
    <row r="91" spans="2:14" ht="12.75">
      <c r="B91" s="21"/>
      <c r="C91" s="21"/>
      <c r="D91" s="21"/>
      <c r="E91" s="21"/>
      <c r="L91" s="9"/>
      <c r="M91" s="9"/>
      <c r="N91" s="9"/>
    </row>
    <row r="92" spans="2:14" ht="12.75">
      <c r="B92" s="21"/>
      <c r="C92" s="21"/>
      <c r="D92" s="21"/>
      <c r="E92" s="21"/>
      <c r="L92" s="9"/>
      <c r="M92" s="9"/>
      <c r="N92" s="9"/>
    </row>
    <row r="93" spans="2:14" ht="12.75">
      <c r="B93" s="21"/>
      <c r="C93" s="21"/>
      <c r="D93" s="21"/>
      <c r="E93" s="21"/>
      <c r="L93" s="9"/>
      <c r="M93" s="9"/>
      <c r="N93" s="9"/>
    </row>
    <row r="94" spans="2:14" ht="12.75">
      <c r="B94" s="21"/>
      <c r="C94" s="21"/>
      <c r="D94" s="21"/>
      <c r="E94" s="21"/>
      <c r="L94" s="9"/>
      <c r="M94" s="9"/>
      <c r="N94" s="9"/>
    </row>
    <row r="95" spans="2:14" ht="12.75">
      <c r="B95" s="21"/>
      <c r="C95" s="21"/>
      <c r="D95" s="21"/>
      <c r="E95" s="21"/>
      <c r="L95" s="9"/>
      <c r="M95" s="9"/>
      <c r="N95" s="9"/>
    </row>
    <row r="96" spans="2:14" ht="12.75">
      <c r="B96" s="21"/>
      <c r="C96" s="21"/>
      <c r="D96" s="21"/>
      <c r="E96" s="21"/>
      <c r="L96" s="9"/>
      <c r="M96" s="9"/>
      <c r="N96" s="9"/>
    </row>
    <row r="97" spans="2:14" ht="12.75">
      <c r="B97" s="21"/>
      <c r="C97" s="21"/>
      <c r="D97" s="21"/>
      <c r="E97" s="21"/>
      <c r="L97" s="9"/>
      <c r="M97" s="9"/>
      <c r="N97" s="9"/>
    </row>
    <row r="98" spans="2:14" ht="12.75">
      <c r="B98" s="21"/>
      <c r="C98" s="21"/>
      <c r="D98" s="21"/>
      <c r="E98" s="21"/>
      <c r="L98" s="9"/>
      <c r="M98" s="9"/>
      <c r="N98" s="9"/>
    </row>
    <row r="99" spans="2:14" ht="12.75">
      <c r="B99" s="21"/>
      <c r="C99" s="21"/>
      <c r="D99" s="21"/>
      <c r="E99" s="21"/>
      <c r="L99" s="9"/>
      <c r="M99" s="9"/>
      <c r="N99" s="9"/>
    </row>
    <row r="100" spans="2:14" ht="12.75">
      <c r="B100" s="21"/>
      <c r="C100" s="21"/>
      <c r="D100" s="21"/>
      <c r="E100" s="21"/>
      <c r="L100" s="9"/>
      <c r="M100" s="9"/>
      <c r="N100" s="9"/>
    </row>
    <row r="101" spans="2:14" ht="12.75">
      <c r="B101" s="21"/>
      <c r="C101" s="21"/>
      <c r="D101" s="21"/>
      <c r="E101" s="21"/>
      <c r="L101" s="9"/>
      <c r="M101" s="9"/>
      <c r="N101" s="9"/>
    </row>
    <row r="102" spans="2:14" ht="12.75">
      <c r="B102" s="21"/>
      <c r="C102" s="21"/>
      <c r="D102" s="21"/>
      <c r="E102" s="21"/>
      <c r="L102" s="9"/>
      <c r="M102" s="9"/>
      <c r="N102" s="9"/>
    </row>
    <row r="103" spans="2:14" ht="12.75">
      <c r="B103" s="21"/>
      <c r="C103" s="21"/>
      <c r="D103" s="21"/>
      <c r="E103" s="21"/>
      <c r="L103" s="9"/>
      <c r="M103" s="9"/>
      <c r="N103" s="9"/>
    </row>
    <row r="104" spans="2:14" ht="12.75">
      <c r="B104" s="21"/>
      <c r="C104" s="21"/>
      <c r="D104" s="21"/>
      <c r="E104" s="21"/>
      <c r="L104" s="9"/>
      <c r="M104" s="9"/>
      <c r="N104" s="9"/>
    </row>
    <row r="105" spans="2:14" ht="12.75">
      <c r="B105" s="21"/>
      <c r="C105" s="21"/>
      <c r="D105" s="21"/>
      <c r="E105" s="21"/>
      <c r="L105" s="9"/>
      <c r="M105" s="9"/>
      <c r="N105" s="9"/>
    </row>
    <row r="106" spans="12:14" ht="12.75">
      <c r="L106" s="9"/>
      <c r="M106" s="9"/>
      <c r="N106" s="9"/>
    </row>
    <row r="107" spans="12:14" ht="12.75">
      <c r="L107" s="9"/>
      <c r="M107" s="9"/>
      <c r="N107" s="9"/>
    </row>
    <row r="108" spans="12:14" ht="12.75">
      <c r="L108" s="9"/>
      <c r="M108" s="9"/>
      <c r="N108" s="9"/>
    </row>
    <row r="109" spans="12:14" ht="12.75">
      <c r="L109" s="9"/>
      <c r="M109" s="9"/>
      <c r="N109" s="9"/>
    </row>
    <row r="110" spans="12:14" ht="12.75">
      <c r="L110" s="9"/>
      <c r="M110" s="9"/>
      <c r="N110" s="9"/>
    </row>
    <row r="111" spans="12:14" ht="12.75">
      <c r="L111" s="9"/>
      <c r="M111" s="9"/>
      <c r="N111" s="9"/>
    </row>
    <row r="112" spans="12:14" ht="12.75">
      <c r="L112" s="9"/>
      <c r="M112" s="9"/>
      <c r="N112" s="9"/>
    </row>
    <row r="113" spans="12:14" ht="12.75">
      <c r="L113" s="9"/>
      <c r="M113" s="9"/>
      <c r="N113" s="9"/>
    </row>
    <row r="114" spans="12:14" ht="12.75">
      <c r="L114" s="9"/>
      <c r="M114" s="9"/>
      <c r="N114" s="9"/>
    </row>
    <row r="115" spans="12:14" ht="12.75">
      <c r="L115" s="9"/>
      <c r="M115" s="9"/>
      <c r="N115" s="9"/>
    </row>
    <row r="116" spans="12:14" ht="12.75">
      <c r="L116" s="9"/>
      <c r="M116" s="9"/>
      <c r="N116" s="9"/>
    </row>
    <row r="117" spans="12:14" ht="12.75">
      <c r="L117" s="9"/>
      <c r="M117" s="9"/>
      <c r="N117" s="9"/>
    </row>
    <row r="118" spans="12:14" ht="12.75">
      <c r="L118" s="9"/>
      <c r="M118" s="9"/>
      <c r="N118" s="9"/>
    </row>
    <row r="119" spans="12:14" ht="12.75">
      <c r="L119" s="9"/>
      <c r="M119" s="9"/>
      <c r="N119" s="9"/>
    </row>
    <row r="120" spans="12:14" ht="12.75">
      <c r="L120" s="9"/>
      <c r="M120" s="9"/>
      <c r="N120" s="9"/>
    </row>
    <row r="121" spans="12:14" ht="12.75">
      <c r="L121" s="9"/>
      <c r="M121" s="9"/>
      <c r="N121" s="9"/>
    </row>
    <row r="122" spans="12:14" ht="12.75">
      <c r="L122" s="9"/>
      <c r="M122" s="9"/>
      <c r="N122" s="9"/>
    </row>
    <row r="123" spans="12:14" ht="12.75">
      <c r="L123" s="9"/>
      <c r="M123" s="9"/>
      <c r="N123" s="9"/>
    </row>
    <row r="124" spans="12:14" ht="12.75">
      <c r="L124" s="9"/>
      <c r="M124" s="9"/>
      <c r="N124" s="9"/>
    </row>
    <row r="125" spans="12:14" ht="12.75">
      <c r="L125" s="9"/>
      <c r="M125" s="9"/>
      <c r="N125" s="9"/>
    </row>
    <row r="126" spans="12:14" ht="12.75">
      <c r="L126" s="9"/>
      <c r="M126" s="9"/>
      <c r="N126" s="9"/>
    </row>
    <row r="127" spans="12:14" ht="12.75">
      <c r="L127" s="9"/>
      <c r="M127" s="9"/>
      <c r="N127" s="9"/>
    </row>
    <row r="128" spans="12:14" ht="12.75">
      <c r="L128" s="9"/>
      <c r="M128" s="9"/>
      <c r="N128" s="9"/>
    </row>
    <row r="129" spans="12:14" ht="12.75">
      <c r="L129" s="9"/>
      <c r="M129" s="9"/>
      <c r="N129" s="9"/>
    </row>
    <row r="130" spans="12:14" ht="12.75">
      <c r="L130" s="9"/>
      <c r="M130" s="9"/>
      <c r="N130" s="9"/>
    </row>
  </sheetData>
  <sheetProtection/>
  <printOptions/>
  <pageMargins left="0.75" right="0.75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38">
      <selection activeCell="F68" sqref="F68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4.00390625" style="2" customWidth="1"/>
    <col min="6" max="6" width="12.28125" style="18" customWidth="1"/>
    <col min="7" max="7" width="11.421875" style="2" customWidth="1"/>
    <col min="8" max="16384" width="9.140625" style="2" customWidth="1"/>
  </cols>
  <sheetData>
    <row r="1" spans="1:7" ht="15">
      <c r="A1" s="18" t="s">
        <v>147</v>
      </c>
      <c r="B1" s="18"/>
      <c r="C1" s="18"/>
      <c r="D1" s="18"/>
      <c r="E1" s="18"/>
      <c r="G1" s="18"/>
    </row>
    <row r="2" spans="1:7" ht="15">
      <c r="A2" s="18" t="s">
        <v>144</v>
      </c>
      <c r="B2" s="18"/>
      <c r="C2" s="18"/>
      <c r="D2" s="18"/>
      <c r="E2" s="18"/>
      <c r="G2" s="18"/>
    </row>
    <row r="3" spans="1:7" ht="15">
      <c r="A3" s="18"/>
      <c r="B3" s="18"/>
      <c r="C3" s="18"/>
      <c r="D3" s="18"/>
      <c r="E3" s="18"/>
      <c r="G3" s="18"/>
    </row>
    <row r="4" spans="1:7" ht="15">
      <c r="A4" s="18"/>
      <c r="B4" s="18"/>
      <c r="C4" s="18"/>
      <c r="D4" s="18"/>
      <c r="E4" s="18"/>
      <c r="F4" s="97" t="s">
        <v>151</v>
      </c>
      <c r="G4" s="97" t="s">
        <v>145</v>
      </c>
    </row>
    <row r="5" spans="1:7" ht="15">
      <c r="A5" s="18"/>
      <c r="B5" s="18"/>
      <c r="C5" s="18"/>
      <c r="D5" s="18"/>
      <c r="E5" s="18"/>
      <c r="F5" s="166" t="s">
        <v>169</v>
      </c>
      <c r="G5" s="166"/>
    </row>
    <row r="6" spans="6:7" ht="15">
      <c r="F6" s="96" t="s">
        <v>170</v>
      </c>
      <c r="G6" s="96" t="s">
        <v>173</v>
      </c>
    </row>
    <row r="7" spans="6:7" ht="15">
      <c r="F7" s="31" t="s">
        <v>1</v>
      </c>
      <c r="G7" s="31" t="s">
        <v>1</v>
      </c>
    </row>
    <row r="8" spans="1:7" ht="15">
      <c r="A8" s="18" t="s">
        <v>37</v>
      </c>
      <c r="G8" s="48"/>
    </row>
    <row r="9" spans="1:7" ht="15">
      <c r="A9" s="18" t="s">
        <v>8</v>
      </c>
      <c r="F9" s="128">
        <v>6511</v>
      </c>
      <c r="G9" s="30">
        <v>3656</v>
      </c>
    </row>
    <row r="10" spans="1:7" ht="15">
      <c r="A10" s="2" t="s">
        <v>38</v>
      </c>
      <c r="F10" s="129"/>
      <c r="G10" s="30"/>
    </row>
    <row r="11" spans="1:7" ht="15">
      <c r="A11" s="2" t="s">
        <v>92</v>
      </c>
      <c r="F11" s="129">
        <v>139</v>
      </c>
      <c r="G11" s="30">
        <v>104</v>
      </c>
    </row>
    <row r="12" spans="1:7" ht="15">
      <c r="A12" s="2" t="s">
        <v>156</v>
      </c>
      <c r="F12" s="22">
        <v>-32</v>
      </c>
      <c r="G12" s="30">
        <v>0</v>
      </c>
    </row>
    <row r="13" spans="1:7" ht="15">
      <c r="A13" s="2" t="s">
        <v>132</v>
      </c>
      <c r="F13" s="22">
        <v>0</v>
      </c>
      <c r="G13" s="30">
        <v>65</v>
      </c>
    </row>
    <row r="14" spans="1:7" ht="15">
      <c r="A14" s="2" t="s">
        <v>39</v>
      </c>
      <c r="D14" s="2" t="s">
        <v>5</v>
      </c>
      <c r="F14" s="22">
        <v>1712</v>
      </c>
      <c r="G14" s="30">
        <v>1920</v>
      </c>
    </row>
    <row r="15" spans="1:7" ht="15">
      <c r="A15" s="2" t="s">
        <v>84</v>
      </c>
      <c r="F15" s="22">
        <v>-9</v>
      </c>
      <c r="G15" s="30">
        <v>74</v>
      </c>
    </row>
    <row r="16" spans="1:7" ht="15">
      <c r="A16" s="2" t="s">
        <v>171</v>
      </c>
      <c r="F16" s="22">
        <v>221</v>
      </c>
      <c r="G16" s="30">
        <v>0</v>
      </c>
    </row>
    <row r="17" spans="1:7" ht="15">
      <c r="A17" s="2" t="s">
        <v>40</v>
      </c>
      <c r="F17" s="22">
        <v>971</v>
      </c>
      <c r="G17" s="30">
        <v>591</v>
      </c>
    </row>
    <row r="18" spans="1:7" ht="15">
      <c r="A18" s="2" t="s">
        <v>41</v>
      </c>
      <c r="F18" s="22">
        <v>1</v>
      </c>
      <c r="G18" s="30">
        <v>0</v>
      </c>
    </row>
    <row r="19" spans="1:7" ht="15.75" thickBot="1">
      <c r="A19" s="2" t="s">
        <v>42</v>
      </c>
      <c r="F19" s="130">
        <v>-13</v>
      </c>
      <c r="G19" s="82">
        <v>-66</v>
      </c>
    </row>
    <row r="20" spans="1:7" ht="15">
      <c r="A20" s="18" t="s">
        <v>43</v>
      </c>
      <c r="F20" s="22">
        <f>SUM(F9:F19)</f>
        <v>9501</v>
      </c>
      <c r="G20" s="30">
        <f>SUM(G9:G19)</f>
        <v>6344</v>
      </c>
    </row>
    <row r="21" spans="6:7" ht="15">
      <c r="F21" s="22"/>
      <c r="G21" s="30"/>
    </row>
    <row r="22" spans="1:7" ht="15">
      <c r="A22" s="2" t="s">
        <v>21</v>
      </c>
      <c r="F22" s="22">
        <v>-3414</v>
      </c>
      <c r="G22" s="30">
        <v>-670</v>
      </c>
    </row>
    <row r="23" spans="1:7" ht="15">
      <c r="A23" s="2" t="s">
        <v>162</v>
      </c>
      <c r="D23" s="2" t="s">
        <v>5</v>
      </c>
      <c r="F23" s="22">
        <v>-5844</v>
      </c>
      <c r="G23" s="30">
        <v>-1135</v>
      </c>
    </row>
    <row r="24" spans="1:7" ht="15.75" thickBot="1">
      <c r="A24" s="2" t="s">
        <v>163</v>
      </c>
      <c r="D24" s="2" t="s">
        <v>5</v>
      </c>
      <c r="F24" s="130">
        <v>1845</v>
      </c>
      <c r="G24" s="82">
        <v>-154</v>
      </c>
    </row>
    <row r="25" spans="1:7" ht="15">
      <c r="A25" s="18" t="s">
        <v>44</v>
      </c>
      <c r="F25" s="129">
        <f>SUM(F20:F24)</f>
        <v>2088</v>
      </c>
      <c r="G25" s="30">
        <f>SUM(G20:G24)</f>
        <v>4385</v>
      </c>
    </row>
    <row r="26" spans="1:7" ht="15">
      <c r="A26" s="2" t="s">
        <v>45</v>
      </c>
      <c r="F26" s="22">
        <f>-F17</f>
        <v>-971</v>
      </c>
      <c r="G26" s="30">
        <v>-591</v>
      </c>
    </row>
    <row r="27" spans="1:7" ht="15">
      <c r="A27" s="2" t="s">
        <v>83</v>
      </c>
      <c r="F27" s="22">
        <v>-1868</v>
      </c>
      <c r="G27" s="30">
        <v>-1844</v>
      </c>
    </row>
    <row r="28" spans="1:7" ht="15">
      <c r="A28" s="2" t="s">
        <v>85</v>
      </c>
      <c r="F28" s="22">
        <v>7</v>
      </c>
      <c r="G28" s="30">
        <v>0</v>
      </c>
    </row>
    <row r="29" spans="1:7" ht="15.75" thickBot="1">
      <c r="A29" s="2" t="s">
        <v>46</v>
      </c>
      <c r="D29" s="2" t="s">
        <v>5</v>
      </c>
      <c r="E29" s="2" t="s">
        <v>5</v>
      </c>
      <c r="F29" s="130">
        <v>-1357</v>
      </c>
      <c r="G29" s="82">
        <v>-2176</v>
      </c>
    </row>
    <row r="30" spans="1:7" ht="15">
      <c r="A30" s="2" t="s">
        <v>47</v>
      </c>
      <c r="F30" s="22">
        <f>SUM(F25:F29)</f>
        <v>-2101</v>
      </c>
      <c r="G30" s="30">
        <f>SUM(G25:G29)</f>
        <v>-226</v>
      </c>
    </row>
    <row r="31" spans="6:7" ht="15">
      <c r="F31" s="22"/>
      <c r="G31" s="30"/>
    </row>
    <row r="32" spans="1:7" ht="15">
      <c r="A32" s="18" t="s">
        <v>48</v>
      </c>
      <c r="F32" s="27"/>
      <c r="G32" s="30"/>
    </row>
    <row r="33" spans="1:7" ht="15" hidden="1">
      <c r="A33" s="2" t="s">
        <v>93</v>
      </c>
      <c r="F33" s="27"/>
      <c r="G33" s="32">
        <v>0</v>
      </c>
    </row>
    <row r="34" spans="1:7" ht="15" hidden="1">
      <c r="A34" s="2" t="s">
        <v>87</v>
      </c>
      <c r="F34" s="27"/>
      <c r="G34" s="32"/>
    </row>
    <row r="35" spans="1:7" ht="15" hidden="1">
      <c r="A35" s="2" t="s">
        <v>94</v>
      </c>
      <c r="F35" s="27"/>
      <c r="G35" s="32">
        <v>0</v>
      </c>
    </row>
    <row r="36" spans="1:7" ht="15">
      <c r="A36" s="2" t="s">
        <v>50</v>
      </c>
      <c r="F36" s="27">
        <f>-F19</f>
        <v>13</v>
      </c>
      <c r="G36" s="32">
        <v>66</v>
      </c>
    </row>
    <row r="37" spans="1:7" ht="15">
      <c r="A37" s="2" t="s">
        <v>51</v>
      </c>
      <c r="F37" s="121">
        <v>2</v>
      </c>
      <c r="G37" s="32">
        <v>276</v>
      </c>
    </row>
    <row r="38" spans="1:7" ht="15">
      <c r="A38" s="2" t="s">
        <v>164</v>
      </c>
      <c r="F38" s="121">
        <v>2</v>
      </c>
      <c r="G38" s="32">
        <v>0</v>
      </c>
    </row>
    <row r="39" spans="1:7" ht="13.5" customHeight="1">
      <c r="A39" s="2" t="s">
        <v>166</v>
      </c>
      <c r="F39" s="121">
        <v>-2000</v>
      </c>
      <c r="G39" s="32">
        <v>0</v>
      </c>
    </row>
    <row r="40" spans="1:7" ht="13.5" customHeight="1">
      <c r="A40" s="2" t="s">
        <v>94</v>
      </c>
      <c r="F40" s="121">
        <v>253</v>
      </c>
      <c r="G40" s="32">
        <v>0</v>
      </c>
    </row>
    <row r="41" spans="1:7" ht="15">
      <c r="A41" s="2" t="s">
        <v>52</v>
      </c>
      <c r="F41" s="120">
        <v>-1520</v>
      </c>
      <c r="G41" s="83">
        <v>-1146</v>
      </c>
    </row>
    <row r="42" spans="1:7" ht="15" hidden="1">
      <c r="A42" s="2" t="s">
        <v>33</v>
      </c>
      <c r="F42" s="27"/>
      <c r="G42" s="32"/>
    </row>
    <row r="43" spans="1:7" ht="15" hidden="1">
      <c r="A43" s="2" t="s">
        <v>86</v>
      </c>
      <c r="F43" s="120"/>
      <c r="G43" s="83"/>
    </row>
    <row r="44" spans="1:7" ht="15">
      <c r="A44" s="2" t="s">
        <v>89</v>
      </c>
      <c r="F44" s="27">
        <f>SUM(F33:F43)</f>
        <v>-3250</v>
      </c>
      <c r="G44" s="32">
        <f>SUM(G33:G43)</f>
        <v>-804</v>
      </c>
    </row>
    <row r="45" spans="6:7" ht="15">
      <c r="F45" s="27"/>
      <c r="G45" s="32"/>
    </row>
    <row r="46" spans="1:7" ht="15">
      <c r="A46" s="18" t="s">
        <v>53</v>
      </c>
      <c r="F46" s="27"/>
      <c r="G46" s="30"/>
    </row>
    <row r="47" spans="1:7" ht="15">
      <c r="A47" s="2" t="s">
        <v>133</v>
      </c>
      <c r="F47" s="27">
        <v>-269</v>
      </c>
      <c r="G47" s="32">
        <v>-162</v>
      </c>
    </row>
    <row r="48" spans="1:7" ht="15">
      <c r="A48" s="2" t="s">
        <v>165</v>
      </c>
      <c r="F48" s="27">
        <v>2150</v>
      </c>
      <c r="G48" s="32">
        <v>0</v>
      </c>
    </row>
    <row r="49" spans="1:7" ht="15">
      <c r="A49" s="2" t="s">
        <v>49</v>
      </c>
      <c r="F49" s="120">
        <v>-214</v>
      </c>
      <c r="G49" s="83">
        <v>-274</v>
      </c>
    </row>
    <row r="50" spans="1:7" ht="15">
      <c r="A50" s="2" t="s">
        <v>54</v>
      </c>
      <c r="F50" s="131">
        <f>SUM(F47:F49)</f>
        <v>1667</v>
      </c>
      <c r="G50" s="35">
        <f>SUM(G47:G49)</f>
        <v>-436</v>
      </c>
    </row>
    <row r="51" spans="6:7" ht="15">
      <c r="F51" s="132"/>
      <c r="G51" s="35"/>
    </row>
    <row r="52" spans="1:7" ht="15" hidden="1">
      <c r="A52" s="2" t="s">
        <v>88</v>
      </c>
      <c r="F52" s="132"/>
      <c r="G52" s="35"/>
    </row>
    <row r="53" spans="1:6" ht="15">
      <c r="A53" s="18" t="s">
        <v>55</v>
      </c>
      <c r="F53" s="15"/>
    </row>
    <row r="54" spans="1:7" ht="15">
      <c r="A54" s="18" t="s">
        <v>56</v>
      </c>
      <c r="F54" s="131">
        <f>+F30+F44+F50</f>
        <v>-3684</v>
      </c>
      <c r="G54" s="35">
        <f>+G30+G44+G50+G52</f>
        <v>-1466</v>
      </c>
    </row>
    <row r="55" spans="6:7" ht="15">
      <c r="F55" s="22"/>
      <c r="G55" s="30"/>
    </row>
    <row r="56" spans="1:7" ht="15">
      <c r="A56" s="18" t="s">
        <v>57</v>
      </c>
      <c r="F56" s="132">
        <v>3792</v>
      </c>
      <c r="G56" s="30">
        <v>3182</v>
      </c>
    </row>
    <row r="57" spans="6:7" ht="15">
      <c r="F57" s="133"/>
      <c r="G57" s="30"/>
    </row>
    <row r="58" spans="1:7" ht="15.75" thickBot="1">
      <c r="A58" s="18" t="s">
        <v>58</v>
      </c>
      <c r="F58" s="134">
        <f>SUM(F54:F57)</f>
        <v>108</v>
      </c>
      <c r="G58" s="85">
        <f>+G56+G54</f>
        <v>1716</v>
      </c>
    </row>
    <row r="59" spans="6:7" ht="15.75" thickTop="1">
      <c r="F59" s="132"/>
      <c r="G59" s="30"/>
    </row>
    <row r="60" spans="1:7" ht="15">
      <c r="A60" s="18" t="s">
        <v>59</v>
      </c>
      <c r="F60" s="132"/>
      <c r="G60" s="30"/>
    </row>
    <row r="61" spans="6:7" ht="15">
      <c r="F61" s="132"/>
      <c r="G61" s="30"/>
    </row>
    <row r="62" spans="1:11" ht="15">
      <c r="A62" s="2" t="s">
        <v>95</v>
      </c>
      <c r="F62" s="121">
        <v>0</v>
      </c>
      <c r="G62" s="30">
        <v>183</v>
      </c>
      <c r="K62" s="16"/>
    </row>
    <row r="63" spans="1:7" ht="15">
      <c r="A63" s="2" t="s">
        <v>60</v>
      </c>
      <c r="F63" s="22">
        <v>1903</v>
      </c>
      <c r="G63" s="30">
        <v>3318</v>
      </c>
    </row>
    <row r="64" spans="1:7" ht="15">
      <c r="A64" s="2" t="s">
        <v>134</v>
      </c>
      <c r="F64" s="22">
        <v>-4471</v>
      </c>
      <c r="G64" s="30">
        <v>-1785</v>
      </c>
    </row>
    <row r="65" spans="1:7" ht="15">
      <c r="A65" s="2" t="s">
        <v>172</v>
      </c>
      <c r="F65" s="143">
        <v>2676</v>
      </c>
      <c r="G65" s="30">
        <v>0</v>
      </c>
    </row>
    <row r="66" spans="1:9" ht="15.75" thickBot="1">
      <c r="A66" s="2" t="s">
        <v>5</v>
      </c>
      <c r="F66" s="134">
        <f>SUM(F62:F65)</f>
        <v>108</v>
      </c>
      <c r="G66" s="85">
        <f>SUM(G62:G65)</f>
        <v>1716</v>
      </c>
      <c r="I66" s="26"/>
    </row>
    <row r="67" spans="6:7" ht="15.75" thickTop="1">
      <c r="F67" s="22"/>
      <c r="G67" s="49"/>
    </row>
    <row r="68" spans="2:7" ht="15.75">
      <c r="B68" s="4"/>
      <c r="C68" s="4"/>
      <c r="D68" s="4"/>
      <c r="E68" s="12"/>
      <c r="F68" s="116"/>
      <c r="G68" s="65"/>
    </row>
    <row r="69" spans="1:7" ht="15.75">
      <c r="A69" s="4" t="s">
        <v>96</v>
      </c>
      <c r="B69" s="4"/>
      <c r="C69" s="4"/>
      <c r="D69" s="4"/>
      <c r="E69" s="12"/>
      <c r="F69" s="135" t="s">
        <v>1</v>
      </c>
      <c r="G69" s="81" t="s">
        <v>1</v>
      </c>
    </row>
    <row r="70" spans="1:7" ht="15.75">
      <c r="A70" s="4"/>
      <c r="B70" s="4"/>
      <c r="C70" s="4"/>
      <c r="D70" s="4"/>
      <c r="E70" s="12"/>
      <c r="F70" s="15"/>
      <c r="G70" s="66"/>
    </row>
    <row r="71" spans="1:7" ht="15.75">
      <c r="A71" s="4" t="s">
        <v>116</v>
      </c>
      <c r="B71" s="4"/>
      <c r="C71" s="4"/>
      <c r="D71" s="4"/>
      <c r="E71" s="12"/>
      <c r="F71" s="136">
        <v>0</v>
      </c>
      <c r="G71" s="54">
        <v>183</v>
      </c>
    </row>
    <row r="72" spans="1:7" ht="15.75">
      <c r="A72" s="4" t="s">
        <v>135</v>
      </c>
      <c r="B72" s="4"/>
      <c r="C72" s="4"/>
      <c r="D72" s="4"/>
      <c r="E72" s="12"/>
      <c r="F72" s="136">
        <v>7273</v>
      </c>
      <c r="G72" s="54">
        <v>5409</v>
      </c>
    </row>
    <row r="73" spans="1:7" ht="16.5" thickBot="1">
      <c r="A73" s="4"/>
      <c r="B73" s="4"/>
      <c r="C73" s="4"/>
      <c r="D73" s="4"/>
      <c r="E73" s="12"/>
      <c r="F73" s="137">
        <f>SUM(F71:F72)</f>
        <v>7273</v>
      </c>
      <c r="G73" s="84">
        <f>SUM(G71:G72)</f>
        <v>5592</v>
      </c>
    </row>
    <row r="74" spans="1:7" ht="16.5" thickTop="1">
      <c r="A74" s="4"/>
      <c r="B74" s="4"/>
      <c r="C74" s="4"/>
      <c r="D74" s="4"/>
      <c r="E74" s="12"/>
      <c r="F74" s="136"/>
      <c r="G74" s="54"/>
    </row>
    <row r="75" spans="1:7" ht="15">
      <c r="A75" s="2" t="s">
        <v>61</v>
      </c>
      <c r="F75" s="22"/>
      <c r="G75" s="30"/>
    </row>
    <row r="76" spans="1:7" ht="15">
      <c r="A76" s="2" t="s">
        <v>149</v>
      </c>
      <c r="F76" s="129"/>
      <c r="G76" s="30"/>
    </row>
    <row r="77" spans="6:7" ht="15">
      <c r="F77" s="129"/>
      <c r="G77" s="30"/>
    </row>
    <row r="78" spans="6:7" ht="15">
      <c r="F78" s="129"/>
      <c r="G78" s="30"/>
    </row>
    <row r="79" spans="6:7" ht="15">
      <c r="F79" s="129"/>
      <c r="G79" s="30"/>
    </row>
    <row r="80" spans="6:7" ht="15">
      <c r="F80" s="129"/>
      <c r="G80" s="30"/>
    </row>
    <row r="81" spans="6:7" ht="15">
      <c r="F81" s="129"/>
      <c r="G81" s="30"/>
    </row>
    <row r="82" spans="6:7" ht="15">
      <c r="F82" s="129"/>
      <c r="G82" s="30"/>
    </row>
    <row r="83" spans="6:7" ht="15">
      <c r="F83" s="129"/>
      <c r="G83" s="30"/>
    </row>
    <row r="84" spans="6:7" ht="15">
      <c r="F84" s="129"/>
      <c r="G84" s="30"/>
    </row>
    <row r="85" spans="6:7" ht="15">
      <c r="F85" s="129"/>
      <c r="G85" s="30"/>
    </row>
    <row r="86" spans="6:7" ht="15">
      <c r="F86" s="129"/>
      <c r="G86" s="30"/>
    </row>
    <row r="87" spans="6:7" ht="15">
      <c r="F87" s="129"/>
      <c r="G87" s="30"/>
    </row>
    <row r="88" spans="6:7" ht="15">
      <c r="F88" s="129"/>
      <c r="G88" s="30"/>
    </row>
    <row r="89" spans="6:7" ht="15">
      <c r="F89" s="129"/>
      <c r="G89" s="30"/>
    </row>
    <row r="90" spans="6:7" ht="15">
      <c r="F90" s="129"/>
      <c r="G90" s="30"/>
    </row>
    <row r="91" spans="6:7" ht="15">
      <c r="F91" s="129"/>
      <c r="G91" s="30"/>
    </row>
    <row r="92" spans="6:7" ht="15">
      <c r="F92" s="129"/>
      <c r="G92" s="30"/>
    </row>
    <row r="93" spans="6:7" ht="15">
      <c r="F93" s="129"/>
      <c r="G93" s="30"/>
    </row>
    <row r="94" spans="6:7" ht="15">
      <c r="F94" s="129"/>
      <c r="G94" s="30"/>
    </row>
    <row r="95" spans="6:7" ht="15">
      <c r="F95" s="129"/>
      <c r="G95" s="30"/>
    </row>
    <row r="96" spans="6:7" ht="15">
      <c r="F96" s="129"/>
      <c r="G96" s="30"/>
    </row>
    <row r="97" spans="6:7" ht="15">
      <c r="F97" s="129"/>
      <c r="G97" s="30"/>
    </row>
    <row r="98" spans="6:7" ht="15">
      <c r="F98" s="129"/>
      <c r="G98" s="30"/>
    </row>
    <row r="99" spans="6:7" ht="15">
      <c r="F99" s="129"/>
      <c r="G99" s="30"/>
    </row>
    <row r="100" spans="6:7" ht="15">
      <c r="F100" s="129"/>
      <c r="G100" s="30"/>
    </row>
    <row r="101" spans="6:7" ht="15">
      <c r="F101" s="129"/>
      <c r="G101" s="30"/>
    </row>
    <row r="102" spans="6:7" ht="15">
      <c r="F102" s="129"/>
      <c r="G102" s="30"/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76" spans="1:5" ht="15">
      <c r="A176" s="12"/>
      <c r="B176" s="12"/>
      <c r="C176" s="12"/>
      <c r="D176" s="37"/>
      <c r="E176" s="12"/>
    </row>
    <row r="183" spans="1:5" ht="15">
      <c r="A183" s="12"/>
      <c r="B183" s="12"/>
      <c r="C183" s="12"/>
      <c r="D183" s="37"/>
      <c r="E183" s="12"/>
    </row>
    <row r="184" spans="1:5" ht="15">
      <c r="A184" s="12"/>
      <c r="B184" s="12"/>
      <c r="C184" s="12"/>
      <c r="D184" s="37"/>
      <c r="E184" s="12"/>
    </row>
    <row r="185" spans="1:5" ht="15">
      <c r="A185" s="12"/>
      <c r="B185" s="12"/>
      <c r="C185" s="12"/>
      <c r="D185" s="37"/>
      <c r="E185" s="12"/>
    </row>
    <row r="186" spans="1:5" ht="15">
      <c r="A186" s="12"/>
      <c r="B186" s="12"/>
      <c r="C186" s="12"/>
      <c r="D186" s="37"/>
      <c r="E186" s="12"/>
    </row>
    <row r="187" spans="1:5" ht="15">
      <c r="A187" s="12"/>
      <c r="B187" s="12"/>
      <c r="C187" s="12"/>
      <c r="D187" s="12"/>
      <c r="E187" s="12"/>
    </row>
  </sheetData>
  <sheetProtection/>
  <mergeCells count="1">
    <mergeCell ref="F5:G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0.8515625" style="0" bestFit="1" customWidth="1"/>
    <col min="2" max="2" width="28.00390625" style="0" customWidth="1"/>
    <col min="3" max="3" width="10.140625" style="0" customWidth="1"/>
    <col min="4" max="4" width="9.421875" style="0" bestFit="1" customWidth="1"/>
    <col min="5" max="5" width="11.28125" style="0" customWidth="1"/>
    <col min="6" max="6" width="10.00390625" style="0" customWidth="1"/>
    <col min="7" max="7" width="12.8515625" style="0" customWidth="1"/>
    <col min="8" max="8" width="10.421875" style="0" customWidth="1"/>
    <col min="9" max="9" width="11.57421875" style="0" customWidth="1"/>
    <col min="10" max="10" width="9.421875" style="0" bestFit="1" customWidth="1"/>
  </cols>
  <sheetData>
    <row r="1" spans="1:6" ht="15.75">
      <c r="A1" s="1" t="s">
        <v>147</v>
      </c>
      <c r="B1" s="1"/>
      <c r="C1" s="1"/>
      <c r="D1" s="1"/>
      <c r="E1" s="1"/>
      <c r="F1" s="18"/>
    </row>
    <row r="2" spans="1:6" ht="15.75">
      <c r="A2" s="1" t="s">
        <v>146</v>
      </c>
      <c r="B2" s="1"/>
      <c r="C2" s="1"/>
      <c r="D2" s="1"/>
      <c r="E2" s="1"/>
      <c r="F2" s="18"/>
    </row>
    <row r="3" spans="1:6" ht="15.75">
      <c r="A3" s="1"/>
      <c r="B3" s="1"/>
      <c r="C3" s="1"/>
      <c r="D3" s="1"/>
      <c r="E3" s="1"/>
      <c r="F3" s="18"/>
    </row>
    <row r="5" spans="3:10" ht="12.75">
      <c r="C5" t="s">
        <v>123</v>
      </c>
      <c r="J5" s="115"/>
    </row>
    <row r="6" spans="1:8" ht="15">
      <c r="A6" s="2"/>
      <c r="B6" s="2"/>
      <c r="C6" s="2"/>
      <c r="D6" s="18" t="s">
        <v>137</v>
      </c>
      <c r="E6" s="2"/>
      <c r="F6" s="2"/>
      <c r="G6" s="18" t="s">
        <v>62</v>
      </c>
      <c r="H6" s="2" t="s">
        <v>5</v>
      </c>
    </row>
    <row r="7" spans="1:9" ht="15">
      <c r="A7" s="2"/>
      <c r="B7" s="2"/>
      <c r="C7" s="2"/>
      <c r="D7" s="2"/>
      <c r="E7" s="10" t="s">
        <v>63</v>
      </c>
      <c r="F7" s="2"/>
      <c r="G7" s="2"/>
      <c r="H7" s="10" t="s">
        <v>5</v>
      </c>
      <c r="I7" s="2"/>
    </row>
    <row r="8" spans="1:9" ht="15">
      <c r="A8" s="18" t="s">
        <v>5</v>
      </c>
      <c r="B8" s="18"/>
      <c r="C8" s="2"/>
      <c r="D8" s="2"/>
      <c r="E8" s="10" t="s">
        <v>64</v>
      </c>
      <c r="F8" s="2"/>
      <c r="G8" s="2"/>
      <c r="H8" s="2"/>
      <c r="I8" s="2"/>
    </row>
    <row r="9" spans="1:10" ht="15">
      <c r="A9" s="18"/>
      <c r="B9" s="18"/>
      <c r="C9" s="10" t="s">
        <v>65</v>
      </c>
      <c r="D9" s="10" t="s">
        <v>66</v>
      </c>
      <c r="E9" s="10" t="s">
        <v>67</v>
      </c>
      <c r="F9" s="10" t="s">
        <v>68</v>
      </c>
      <c r="G9" s="10" t="s">
        <v>69</v>
      </c>
      <c r="H9" s="10"/>
      <c r="I9" s="10" t="s">
        <v>118</v>
      </c>
      <c r="J9" s="10" t="s">
        <v>120</v>
      </c>
    </row>
    <row r="10" spans="1:10" ht="15">
      <c r="A10" s="18"/>
      <c r="B10" s="18"/>
      <c r="C10" s="10" t="s">
        <v>70</v>
      </c>
      <c r="D10" s="10" t="s">
        <v>71</v>
      </c>
      <c r="E10" s="10" t="s">
        <v>72</v>
      </c>
      <c r="F10" s="10" t="s">
        <v>72</v>
      </c>
      <c r="G10" s="10" t="s">
        <v>73</v>
      </c>
      <c r="H10" s="10" t="s">
        <v>117</v>
      </c>
      <c r="I10" s="10" t="s">
        <v>119</v>
      </c>
      <c r="J10" s="10" t="s">
        <v>121</v>
      </c>
    </row>
    <row r="11" spans="1:10" ht="15.75" thickBot="1">
      <c r="A11" s="98" t="s">
        <v>176</v>
      </c>
      <c r="B11" s="11"/>
      <c r="C11" s="67" t="s">
        <v>1</v>
      </c>
      <c r="D11" s="67" t="s">
        <v>1</v>
      </c>
      <c r="E11" s="67" t="s">
        <v>1</v>
      </c>
      <c r="F11" s="67" t="s">
        <v>1</v>
      </c>
      <c r="G11" s="67" t="s">
        <v>1</v>
      </c>
      <c r="H11" s="67" t="s">
        <v>1</v>
      </c>
      <c r="I11" s="67" t="s">
        <v>1</v>
      </c>
      <c r="J11" s="67" t="s">
        <v>122</v>
      </c>
    </row>
    <row r="12" spans="1:9" ht="15">
      <c r="A12" s="2"/>
      <c r="B12" s="2"/>
      <c r="C12" s="38"/>
      <c r="D12" s="38"/>
      <c r="E12" s="2"/>
      <c r="F12" s="38"/>
      <c r="G12" s="38"/>
      <c r="H12" s="38"/>
      <c r="I12" s="2"/>
    </row>
    <row r="13" spans="1:10" ht="15">
      <c r="A13" s="2" t="s">
        <v>152</v>
      </c>
      <c r="B13" s="2"/>
      <c r="C13" s="162">
        <v>42377</v>
      </c>
      <c r="D13" s="162">
        <v>559</v>
      </c>
      <c r="E13" s="138">
        <v>0</v>
      </c>
      <c r="F13" s="163">
        <v>652</v>
      </c>
      <c r="G13" s="163">
        <v>18107</v>
      </c>
      <c r="H13" s="139">
        <f>C13+D13+E13+F13+G13</f>
        <v>61695</v>
      </c>
      <c r="I13" s="140">
        <v>1025</v>
      </c>
      <c r="J13" s="140">
        <f>H13+I13</f>
        <v>62720</v>
      </c>
    </row>
    <row r="14" spans="1:10" ht="15">
      <c r="A14" s="2"/>
      <c r="B14" s="2"/>
      <c r="C14" s="141"/>
      <c r="D14" s="142"/>
      <c r="E14" s="141"/>
      <c r="F14" s="141"/>
      <c r="G14" s="141"/>
      <c r="H14" s="139">
        <f aca="true" t="shared" si="0" ref="H14:H26">C14+D14+E14+F14+G14</f>
        <v>0</v>
      </c>
      <c r="I14" s="143"/>
      <c r="J14" s="143"/>
    </row>
    <row r="15" spans="1:10" ht="15">
      <c r="A15" s="2" t="s">
        <v>74</v>
      </c>
      <c r="B15" s="2"/>
      <c r="C15" s="144"/>
      <c r="D15" s="141"/>
      <c r="E15" s="145">
        <v>3</v>
      </c>
      <c r="F15" s="141"/>
      <c r="G15" s="146"/>
      <c r="H15" s="139">
        <f t="shared" si="0"/>
        <v>3</v>
      </c>
      <c r="I15" s="136"/>
      <c r="J15" s="140">
        <f>H15+I15</f>
        <v>3</v>
      </c>
    </row>
    <row r="16" spans="1:10" ht="15">
      <c r="A16" s="2"/>
      <c r="B16" s="2"/>
      <c r="C16" s="144"/>
      <c r="D16" s="141"/>
      <c r="E16" s="145"/>
      <c r="F16" s="141"/>
      <c r="G16" s="146"/>
      <c r="H16" s="139"/>
      <c r="I16" s="136"/>
      <c r="J16" s="140"/>
    </row>
    <row r="17" spans="1:10" ht="15">
      <c r="A17" s="2" t="s">
        <v>161</v>
      </c>
      <c r="B17" s="2"/>
      <c r="C17" s="144"/>
      <c r="D17" s="141"/>
      <c r="E17" s="145">
        <v>36</v>
      </c>
      <c r="F17" s="141"/>
      <c r="G17" s="147">
        <f>-E17</f>
        <v>-36</v>
      </c>
      <c r="H17" s="139">
        <f t="shared" si="0"/>
        <v>0</v>
      </c>
      <c r="I17" s="136"/>
      <c r="J17" s="140">
        <f>H17+I17</f>
        <v>0</v>
      </c>
    </row>
    <row r="18" spans="1:10" ht="15">
      <c r="A18" s="2"/>
      <c r="B18" s="2"/>
      <c r="C18" s="144"/>
      <c r="D18" s="141"/>
      <c r="E18" s="145"/>
      <c r="F18" s="141"/>
      <c r="G18" s="146"/>
      <c r="H18" s="139"/>
      <c r="I18" s="136"/>
      <c r="J18" s="140"/>
    </row>
    <row r="19" spans="1:10" ht="15" hidden="1">
      <c r="A19" s="2" t="s">
        <v>158</v>
      </c>
      <c r="B19" s="2"/>
      <c r="C19" s="144"/>
      <c r="D19" s="141"/>
      <c r="E19" s="145"/>
      <c r="F19" s="141"/>
      <c r="G19" s="146"/>
      <c r="H19" s="139"/>
      <c r="I19" s="136"/>
      <c r="J19" s="140"/>
    </row>
    <row r="20" spans="1:10" ht="15" hidden="1">
      <c r="A20" s="2" t="s">
        <v>90</v>
      </c>
      <c r="B20" s="2"/>
      <c r="C20" s="144"/>
      <c r="D20" s="141"/>
      <c r="E20" s="145"/>
      <c r="F20" s="141"/>
      <c r="G20" s="141"/>
      <c r="H20" s="139">
        <f t="shared" si="0"/>
        <v>0</v>
      </c>
      <c r="I20" s="143"/>
      <c r="J20" s="140">
        <f>H20+I20</f>
        <v>0</v>
      </c>
    </row>
    <row r="21" spans="1:36" ht="15" hidden="1">
      <c r="A21" s="2" t="s">
        <v>127</v>
      </c>
      <c r="B21" s="2"/>
      <c r="C21" s="144"/>
      <c r="D21" s="144"/>
      <c r="E21" s="144"/>
      <c r="F21" s="144"/>
      <c r="G21" s="144"/>
      <c r="H21" s="139">
        <f t="shared" si="0"/>
        <v>0</v>
      </c>
      <c r="I21" s="145"/>
      <c r="J21" s="14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" hidden="1">
      <c r="A22" s="2" t="s">
        <v>90</v>
      </c>
      <c r="B22" s="2"/>
      <c r="C22" s="144"/>
      <c r="D22" s="144"/>
      <c r="E22" s="144"/>
      <c r="F22" s="144"/>
      <c r="G22" s="144"/>
      <c r="H22" s="139">
        <f t="shared" si="0"/>
        <v>0</v>
      </c>
      <c r="I22" s="145"/>
      <c r="J22" s="14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" hidden="1">
      <c r="A23" s="2"/>
      <c r="B23" s="2"/>
      <c r="C23" s="144"/>
      <c r="D23" s="144"/>
      <c r="E23" s="144"/>
      <c r="F23" s="144"/>
      <c r="G23" s="144"/>
      <c r="H23" s="139"/>
      <c r="I23" s="145"/>
      <c r="J23" s="14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10" ht="15">
      <c r="A24" s="2" t="s">
        <v>75</v>
      </c>
      <c r="B24" s="2"/>
      <c r="C24" s="140"/>
      <c r="D24" s="139"/>
      <c r="E24" s="144"/>
      <c r="F24" s="144"/>
      <c r="G24" s="141">
        <v>5203</v>
      </c>
      <c r="H24" s="139">
        <f t="shared" si="0"/>
        <v>5203</v>
      </c>
      <c r="I24" s="143">
        <v>-87</v>
      </c>
      <c r="J24" s="140">
        <f>H24+I24</f>
        <v>5116</v>
      </c>
    </row>
    <row r="25" spans="1:10" ht="15">
      <c r="A25" s="2"/>
      <c r="B25" s="2"/>
      <c r="C25" s="140"/>
      <c r="D25" s="139"/>
      <c r="E25" s="144"/>
      <c r="F25" s="144"/>
      <c r="G25" s="141"/>
      <c r="H25" s="139"/>
      <c r="I25" s="143"/>
      <c r="J25" s="140"/>
    </row>
    <row r="26" spans="1:10" ht="15">
      <c r="A26" s="2" t="s">
        <v>82</v>
      </c>
      <c r="B26" s="2"/>
      <c r="C26" s="140"/>
      <c r="D26" s="139"/>
      <c r="E26" s="144"/>
      <c r="F26" s="144"/>
      <c r="G26" s="141">
        <v>-941</v>
      </c>
      <c r="H26" s="139">
        <f t="shared" si="0"/>
        <v>-941</v>
      </c>
      <c r="I26" s="143"/>
      <c r="J26" s="140">
        <f>H26+I26</f>
        <v>-941</v>
      </c>
    </row>
    <row r="27" spans="1:10" ht="15">
      <c r="A27" s="2"/>
      <c r="B27" s="2"/>
      <c r="C27" s="140"/>
      <c r="D27" s="139"/>
      <c r="E27" s="144"/>
      <c r="F27" s="144"/>
      <c r="G27" s="141"/>
      <c r="H27" s="139"/>
      <c r="I27" s="143"/>
      <c r="J27" s="140"/>
    </row>
    <row r="28" spans="1:10" ht="15">
      <c r="A28" s="2" t="s">
        <v>157</v>
      </c>
      <c r="B28" s="2"/>
      <c r="C28" s="140"/>
      <c r="D28" s="139"/>
      <c r="E28" s="144"/>
      <c r="F28" s="144"/>
      <c r="G28" s="141">
        <v>819</v>
      </c>
      <c r="H28" s="139">
        <f>C28+D28+E28+F28+G28</f>
        <v>819</v>
      </c>
      <c r="I28" s="143">
        <v>-819</v>
      </c>
      <c r="J28" s="140">
        <f>H28+I28</f>
        <v>0</v>
      </c>
    </row>
    <row r="29" spans="1:10" ht="15">
      <c r="A29" s="2"/>
      <c r="B29" s="2"/>
      <c r="C29" s="140"/>
      <c r="D29" s="139"/>
      <c r="E29" s="144"/>
      <c r="F29" s="144"/>
      <c r="G29" s="141"/>
      <c r="H29" s="139">
        <f>C29+D29+E29+F29+G29</f>
        <v>0</v>
      </c>
      <c r="I29" s="143"/>
      <c r="J29" s="140"/>
    </row>
    <row r="30" spans="1:10" ht="15">
      <c r="A30" s="2" t="s">
        <v>160</v>
      </c>
      <c r="B30" s="2"/>
      <c r="C30" s="140"/>
      <c r="D30" s="139"/>
      <c r="E30" s="144"/>
      <c r="F30" s="144"/>
      <c r="G30" s="141">
        <v>-1012</v>
      </c>
      <c r="H30" s="139">
        <f>C30+D30+E30+F30+G30</f>
        <v>-1012</v>
      </c>
      <c r="I30" s="143"/>
      <c r="J30" s="140">
        <f>H30+I30</f>
        <v>-1012</v>
      </c>
    </row>
    <row r="31" spans="1:10" ht="15">
      <c r="A31" s="2"/>
      <c r="B31" s="2"/>
      <c r="C31" s="139"/>
      <c r="D31" s="139"/>
      <c r="E31" s="144"/>
      <c r="F31" s="144"/>
      <c r="G31" s="141"/>
      <c r="H31" s="139">
        <f>C31+D31+E31+F31+G31</f>
        <v>0</v>
      </c>
      <c r="I31" s="143"/>
      <c r="J31" s="143"/>
    </row>
    <row r="32" spans="1:10" ht="15" hidden="1">
      <c r="A32" s="2" t="s">
        <v>82</v>
      </c>
      <c r="B32" s="2"/>
      <c r="C32" s="139"/>
      <c r="D32" s="139"/>
      <c r="E32" s="144"/>
      <c r="F32" s="144"/>
      <c r="G32" s="141"/>
      <c r="H32" s="141"/>
      <c r="I32" s="143"/>
      <c r="J32" s="143"/>
    </row>
    <row r="33" spans="1:10" ht="15" hidden="1">
      <c r="A33" s="2"/>
      <c r="B33" s="2"/>
      <c r="C33" s="149"/>
      <c r="D33" s="149"/>
      <c r="E33" s="150"/>
      <c r="F33" s="150"/>
      <c r="G33" s="150"/>
      <c r="H33" s="142"/>
      <c r="I33" s="143"/>
      <c r="J33" s="143"/>
    </row>
    <row r="34" spans="1:10" ht="15.75" thickBot="1">
      <c r="A34" s="12" t="s">
        <v>177</v>
      </c>
      <c r="B34" s="12"/>
      <c r="C34" s="151">
        <f aca="true" t="shared" si="1" ref="C34:J34">SUM(C13:C33)</f>
        <v>42377</v>
      </c>
      <c r="D34" s="151">
        <f t="shared" si="1"/>
        <v>559</v>
      </c>
      <c r="E34" s="152">
        <f t="shared" si="1"/>
        <v>39</v>
      </c>
      <c r="F34" s="153">
        <f t="shared" si="1"/>
        <v>652</v>
      </c>
      <c r="G34" s="153">
        <f>SUM(G13:G33)</f>
        <v>22140</v>
      </c>
      <c r="H34" s="154">
        <f t="shared" si="1"/>
        <v>65767</v>
      </c>
      <c r="I34" s="155">
        <f t="shared" si="1"/>
        <v>119</v>
      </c>
      <c r="J34" s="153">
        <f t="shared" si="1"/>
        <v>65886</v>
      </c>
    </row>
    <row r="35" spans="1:10" ht="15">
      <c r="A35" s="12"/>
      <c r="B35" s="12"/>
      <c r="C35" s="70"/>
      <c r="D35" s="70"/>
      <c r="E35" s="90"/>
      <c r="F35" s="36"/>
      <c r="G35" s="36"/>
      <c r="H35" s="50"/>
      <c r="I35" s="36"/>
      <c r="J35" s="36"/>
    </row>
    <row r="36" spans="1:10" ht="15">
      <c r="A36" s="12"/>
      <c r="B36" s="12"/>
      <c r="C36" s="70"/>
      <c r="D36" s="70"/>
      <c r="E36" s="90"/>
      <c r="F36" s="36"/>
      <c r="G36" s="36"/>
      <c r="H36" s="50"/>
      <c r="I36" s="36"/>
      <c r="J36" s="36"/>
    </row>
    <row r="37" spans="1:9" ht="15">
      <c r="A37" s="2"/>
      <c r="B37" s="2"/>
      <c r="C37" t="s">
        <v>123</v>
      </c>
      <c r="D37" s="41"/>
      <c r="E37" s="39"/>
      <c r="F37" s="39"/>
      <c r="G37" s="39"/>
      <c r="H37" s="39"/>
      <c r="I37" s="16"/>
    </row>
    <row r="38" spans="1:9" ht="15">
      <c r="A38" s="2"/>
      <c r="B38" s="2"/>
      <c r="C38" s="2"/>
      <c r="D38" s="18" t="s">
        <v>137</v>
      </c>
      <c r="E38" s="2"/>
      <c r="F38" s="30"/>
      <c r="G38" s="18" t="s">
        <v>62</v>
      </c>
      <c r="H38" s="30"/>
      <c r="I38" s="2"/>
    </row>
    <row r="39" spans="1:9" ht="15">
      <c r="A39" s="2"/>
      <c r="B39" s="2"/>
      <c r="C39" s="2"/>
      <c r="D39" s="2"/>
      <c r="E39" s="52" t="s">
        <v>63</v>
      </c>
      <c r="F39" s="30"/>
      <c r="G39" s="30"/>
      <c r="H39" s="52" t="s">
        <v>5</v>
      </c>
      <c r="I39" s="2"/>
    </row>
    <row r="40" spans="1:9" ht="15">
      <c r="A40" s="18" t="s">
        <v>5</v>
      </c>
      <c r="B40" s="18"/>
      <c r="C40" s="40"/>
      <c r="D40" s="2"/>
      <c r="E40" s="52" t="s">
        <v>64</v>
      </c>
      <c r="F40" s="30"/>
      <c r="G40" s="52"/>
      <c r="H40" s="30"/>
      <c r="I40" s="2"/>
    </row>
    <row r="41" spans="1:10" ht="15">
      <c r="A41" s="18"/>
      <c r="B41" s="18"/>
      <c r="C41" s="10" t="s">
        <v>65</v>
      </c>
      <c r="D41" s="10" t="s">
        <v>66</v>
      </c>
      <c r="E41" s="52" t="s">
        <v>67</v>
      </c>
      <c r="F41" s="52" t="s">
        <v>79</v>
      </c>
      <c r="G41" s="52" t="s">
        <v>69</v>
      </c>
      <c r="H41" s="52"/>
      <c r="I41" s="10" t="s">
        <v>118</v>
      </c>
      <c r="J41" s="10" t="s">
        <v>120</v>
      </c>
    </row>
    <row r="42" spans="1:10" ht="15">
      <c r="A42" s="18"/>
      <c r="B42" s="18"/>
      <c r="C42" s="10" t="s">
        <v>70</v>
      </c>
      <c r="D42" s="10" t="s">
        <v>71</v>
      </c>
      <c r="E42" s="52" t="s">
        <v>72</v>
      </c>
      <c r="F42" s="52" t="s">
        <v>72</v>
      </c>
      <c r="G42" s="52" t="s">
        <v>73</v>
      </c>
      <c r="H42" s="10" t="s">
        <v>117</v>
      </c>
      <c r="I42" s="10" t="s">
        <v>119</v>
      </c>
      <c r="J42" s="10" t="s">
        <v>121</v>
      </c>
    </row>
    <row r="43" spans="1:10" ht="15.75" thickBot="1">
      <c r="A43" s="98" t="s">
        <v>174</v>
      </c>
      <c r="B43" s="11"/>
      <c r="C43" s="67" t="s">
        <v>1</v>
      </c>
      <c r="D43" s="67" t="s">
        <v>1</v>
      </c>
      <c r="E43" s="67" t="s">
        <v>1</v>
      </c>
      <c r="F43" s="67" t="s">
        <v>1</v>
      </c>
      <c r="G43" s="67" t="s">
        <v>1</v>
      </c>
      <c r="H43" s="67" t="s">
        <v>1</v>
      </c>
      <c r="I43" s="67" t="s">
        <v>1</v>
      </c>
      <c r="J43" s="67" t="s">
        <v>122</v>
      </c>
    </row>
    <row r="44" spans="2:8" ht="15">
      <c r="B44" s="2"/>
      <c r="C44" s="38"/>
      <c r="D44" s="38"/>
      <c r="E44" s="30"/>
      <c r="F44" s="53"/>
      <c r="G44" s="53"/>
      <c r="H44" s="53"/>
    </row>
    <row r="45" spans="1:36" s="88" customFormat="1" ht="15">
      <c r="A45" s="2" t="s">
        <v>124</v>
      </c>
      <c r="B45" s="2"/>
      <c r="C45" s="35">
        <v>42377</v>
      </c>
      <c r="D45" s="36">
        <v>558</v>
      </c>
      <c r="E45" s="35">
        <v>-364</v>
      </c>
      <c r="F45" s="35">
        <v>671</v>
      </c>
      <c r="G45" s="35">
        <v>18571</v>
      </c>
      <c r="H45" s="35">
        <f>SUM(C45:G45)</f>
        <v>61813</v>
      </c>
      <c r="I45" s="30">
        <v>1220</v>
      </c>
      <c r="J45" s="35">
        <f>H45+I45</f>
        <v>63033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</row>
    <row r="46" spans="1:36" ht="15">
      <c r="A46" s="48"/>
      <c r="B46" s="2"/>
      <c r="C46" s="64"/>
      <c r="D46" s="68"/>
      <c r="E46" s="64"/>
      <c r="F46" s="64"/>
      <c r="G46" s="64"/>
      <c r="H46" s="64"/>
      <c r="I46" s="49"/>
      <c r="J46" s="6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s="88" customFormat="1" ht="15">
      <c r="A47" s="2" t="s">
        <v>125</v>
      </c>
      <c r="B47" s="2"/>
      <c r="C47" s="35">
        <v>0</v>
      </c>
      <c r="D47" s="36"/>
      <c r="E47" s="35">
        <v>0</v>
      </c>
      <c r="F47" s="35">
        <v>0</v>
      </c>
      <c r="G47" s="35">
        <v>0</v>
      </c>
      <c r="H47" s="35">
        <f>SUM(C47:G47)</f>
        <v>0</v>
      </c>
      <c r="I47" s="30">
        <v>0</v>
      </c>
      <c r="J47" s="35">
        <f>H47+I47</f>
        <v>0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</row>
    <row r="48" spans="1:36" ht="15">
      <c r="A48" s="2"/>
      <c r="B48" s="2"/>
      <c r="C48" s="35"/>
      <c r="D48" s="35"/>
      <c r="E48" s="35"/>
      <c r="F48" s="35"/>
      <c r="G48" s="35"/>
      <c r="H48" s="35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s="88" customFormat="1" ht="15">
      <c r="A49" s="2" t="s">
        <v>74</v>
      </c>
      <c r="B49" s="2"/>
      <c r="C49" s="36"/>
      <c r="D49" s="36"/>
      <c r="E49" s="36">
        <v>-315</v>
      </c>
      <c r="F49" s="36"/>
      <c r="G49" s="36"/>
      <c r="H49" s="36">
        <f>SUM(C49:G49)</f>
        <v>-315</v>
      </c>
      <c r="I49" s="32"/>
      <c r="J49" s="36">
        <f>H49+I49</f>
        <v>-315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</row>
    <row r="50" spans="1:36" ht="15">
      <c r="A50" s="2"/>
      <c r="B50" s="2"/>
      <c r="C50" s="35"/>
      <c r="D50" s="35"/>
      <c r="E50" s="35"/>
      <c r="F50" s="35"/>
      <c r="G50" s="35"/>
      <c r="H50" s="35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" hidden="1">
      <c r="A51" s="48" t="s">
        <v>127</v>
      </c>
      <c r="B51" s="2"/>
      <c r="C51" s="35"/>
      <c r="D51" s="35"/>
      <c r="E51" s="64">
        <v>-69</v>
      </c>
      <c r="F51" s="35"/>
      <c r="G51" s="35"/>
      <c r="H51" s="64">
        <f>SUM(C51:G51)</f>
        <v>-69</v>
      </c>
      <c r="I51" s="30"/>
      <c r="J51" s="68">
        <f>H51+I51</f>
        <v>-69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" hidden="1">
      <c r="A52" s="48" t="s">
        <v>90</v>
      </c>
      <c r="B52" s="2"/>
      <c r="C52" s="35"/>
      <c r="D52" s="35"/>
      <c r="E52" s="35"/>
      <c r="F52" s="35"/>
      <c r="G52" s="35"/>
      <c r="H52" s="35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hidden="1">
      <c r="A53" s="48"/>
      <c r="B53" s="2"/>
      <c r="C53" s="35"/>
      <c r="D53" s="35"/>
      <c r="E53" s="35"/>
      <c r="F53" s="35"/>
      <c r="G53" s="35"/>
      <c r="H53" s="35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88" customFormat="1" ht="15">
      <c r="A54" s="2" t="s">
        <v>126</v>
      </c>
      <c r="B54" s="2"/>
      <c r="C54" s="35" t="s">
        <v>76</v>
      </c>
      <c r="D54" s="35" t="s">
        <v>77</v>
      </c>
      <c r="E54" s="35" t="s">
        <v>78</v>
      </c>
      <c r="F54" s="35" t="s">
        <v>76</v>
      </c>
      <c r="G54" s="35">
        <v>2806</v>
      </c>
      <c r="H54" s="35">
        <f>SUM(C54:G54)</f>
        <v>2806</v>
      </c>
      <c r="I54" s="30">
        <v>-17</v>
      </c>
      <c r="J54" s="35">
        <f>H54+I54</f>
        <v>2789</v>
      </c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1:36" s="88" customFormat="1" ht="15">
      <c r="A55" s="2"/>
      <c r="B55" s="2"/>
      <c r="C55" s="35"/>
      <c r="D55" s="35"/>
      <c r="E55" s="35"/>
      <c r="F55" s="35"/>
      <c r="G55" s="35"/>
      <c r="H55" s="35"/>
      <c r="I55" s="30"/>
      <c r="J55" s="35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</row>
    <row r="56" spans="1:36" s="88" customFormat="1" ht="15">
      <c r="A56" s="2" t="s">
        <v>82</v>
      </c>
      <c r="B56" s="2"/>
      <c r="C56" s="35"/>
      <c r="D56" s="35"/>
      <c r="E56" s="35"/>
      <c r="F56" s="35"/>
      <c r="G56" s="35">
        <v>-928</v>
      </c>
      <c r="H56" s="35">
        <v>-928</v>
      </c>
      <c r="I56" s="30"/>
      <c r="J56" s="35">
        <v>-928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</row>
    <row r="57" spans="1:36" ht="15">
      <c r="A57" s="2"/>
      <c r="B57" s="2"/>
      <c r="C57" s="36"/>
      <c r="D57" s="36"/>
      <c r="E57" s="36"/>
      <c r="F57" s="36"/>
      <c r="G57" s="36"/>
      <c r="H57" s="36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.75" thickBot="1">
      <c r="A58" s="12" t="s">
        <v>175</v>
      </c>
      <c r="B58" s="12"/>
      <c r="C58" s="86">
        <f>C45+C47</f>
        <v>42377</v>
      </c>
      <c r="D58" s="86">
        <f>D45</f>
        <v>558</v>
      </c>
      <c r="E58" s="86">
        <f>E45+E49</f>
        <v>-679</v>
      </c>
      <c r="F58" s="86">
        <f>F45</f>
        <v>671</v>
      </c>
      <c r="G58" s="86">
        <f>G45+G54+G56</f>
        <v>20449</v>
      </c>
      <c r="H58" s="86">
        <f>H45+H47+H49+H54+H56</f>
        <v>63376</v>
      </c>
      <c r="I58" s="89">
        <f>I45+I54</f>
        <v>1203</v>
      </c>
      <c r="J58" s="89">
        <f>J45+J47+J49+J54+J56</f>
        <v>64579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>
      <c r="A59" s="2"/>
      <c r="B59" s="2"/>
      <c r="C59" s="35"/>
      <c r="D59" s="35"/>
      <c r="E59" s="35"/>
      <c r="F59" s="35"/>
      <c r="G59" s="35"/>
      <c r="H59" s="35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9" ht="15">
      <c r="A60" s="2"/>
      <c r="B60" s="2"/>
      <c r="C60" s="42"/>
      <c r="D60" s="42"/>
      <c r="E60" s="42"/>
      <c r="F60" s="42"/>
      <c r="G60" s="42"/>
      <c r="H60" s="42"/>
      <c r="I60" s="2"/>
    </row>
    <row r="61" spans="1:9" ht="15">
      <c r="A61" s="2" t="s">
        <v>80</v>
      </c>
      <c r="B61" s="2"/>
      <c r="C61" s="42"/>
      <c r="D61" s="42"/>
      <c r="E61" s="42"/>
      <c r="F61" s="42"/>
      <c r="G61" s="42"/>
      <c r="H61" s="42"/>
      <c r="I61" s="2"/>
    </row>
    <row r="62" spans="1:9" ht="15">
      <c r="A62" s="2" t="s">
        <v>149</v>
      </c>
      <c r="B62" s="2"/>
      <c r="C62" s="42"/>
      <c r="D62" s="42"/>
      <c r="E62" s="42"/>
      <c r="F62" s="42"/>
      <c r="G62" s="42"/>
      <c r="H62" s="42"/>
      <c r="I62" s="2"/>
    </row>
    <row r="63" spans="1:9" ht="15">
      <c r="A63" s="43"/>
      <c r="B63" s="2"/>
      <c r="C63" s="42"/>
      <c r="D63" s="42"/>
      <c r="E63" s="42"/>
      <c r="F63" s="42"/>
      <c r="G63" s="42"/>
      <c r="H63" s="42"/>
      <c r="I63" s="2"/>
    </row>
    <row r="64" spans="1:9" ht="15">
      <c r="A64" s="2"/>
      <c r="B64" s="2"/>
      <c r="C64" s="42"/>
      <c r="D64" s="42"/>
      <c r="E64" s="42"/>
      <c r="F64" s="42"/>
      <c r="G64" s="42"/>
      <c r="H64" s="42"/>
      <c r="I64" s="2"/>
    </row>
    <row r="65" spans="1:9" ht="15">
      <c r="A65" s="2"/>
      <c r="B65" s="2"/>
      <c r="C65" s="42"/>
      <c r="D65" s="42" t="s">
        <v>5</v>
      </c>
      <c r="E65" s="42"/>
      <c r="F65" s="42"/>
      <c r="G65" s="42"/>
      <c r="H65" s="42"/>
      <c r="I65" s="2"/>
    </row>
    <row r="66" spans="1:9" ht="15">
      <c r="A66" s="2"/>
      <c r="B66" s="2"/>
      <c r="C66" s="42"/>
      <c r="D66" s="42"/>
      <c r="E66" s="42"/>
      <c r="F66" s="42"/>
      <c r="G66" s="42"/>
      <c r="H66" s="4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3:9" ht="12.75">
      <c r="C68" s="44"/>
      <c r="D68" s="44"/>
      <c r="E68" s="44"/>
      <c r="F68" s="44"/>
      <c r="G68" s="44"/>
      <c r="H68" s="44"/>
      <c r="I68" s="44"/>
    </row>
    <row r="69" ht="12.75">
      <c r="D69" s="45" t="s">
        <v>5</v>
      </c>
    </row>
    <row r="72" ht="12.75">
      <c r="D72" s="45" t="s">
        <v>5</v>
      </c>
    </row>
    <row r="73" spans="1:9" ht="15">
      <c r="A73" s="2"/>
      <c r="B73" s="2"/>
      <c r="C73" s="2"/>
      <c r="D73" s="2"/>
      <c r="E73" s="2"/>
      <c r="F73" s="2"/>
      <c r="G73" s="2"/>
      <c r="H73" s="2"/>
      <c r="I73" s="46"/>
    </row>
    <row r="74" spans="1:12" ht="15">
      <c r="A74" s="2"/>
      <c r="B74" s="2"/>
      <c r="C74" s="2"/>
      <c r="D74" s="2"/>
      <c r="E74" s="2"/>
      <c r="F74" s="2"/>
      <c r="G74" s="2"/>
      <c r="H74" s="2"/>
      <c r="I74" s="46"/>
      <c r="J74" s="47"/>
      <c r="K74" s="47"/>
      <c r="L74" s="47"/>
    </row>
    <row r="75" spans="1:8" ht="15">
      <c r="A75" s="2"/>
      <c r="B75" s="2"/>
      <c r="C75" s="2"/>
      <c r="D75" s="2"/>
      <c r="E75" s="2"/>
      <c r="F75" s="2"/>
      <c r="G75" s="2"/>
      <c r="H75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</sheetData>
  <sheetProtection/>
  <printOptions/>
  <pageMargins left="0.75" right="0.75" top="1" bottom="0.25" header="0.5" footer="0.21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PFA Corporate Services Sdn Bhd</cp:lastModifiedBy>
  <cp:lastPrinted>2008-07-22T00:37:41Z</cp:lastPrinted>
  <dcterms:created xsi:type="dcterms:W3CDTF">2006-06-26T03:55:37Z</dcterms:created>
  <dcterms:modified xsi:type="dcterms:W3CDTF">2008-07-22T00:38:22Z</dcterms:modified>
  <cp:category/>
  <cp:version/>
  <cp:contentType/>
  <cp:contentStatus/>
</cp:coreProperties>
</file>